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 codeName="ThisWorkbook"/>
  <xr:revisionPtr revIDLastSave="0" documentId="13_ncr:1_{6CAF2BD3-CB80-46A4-AE29-7129D10734A6}" xr6:coauthVersionLast="47" xr6:coauthVersionMax="47" xr10:uidLastSave="{00000000-0000-0000-0000-000000000000}"/>
  <bookViews>
    <workbookView xWindow="-110" yWindow="350" windowWidth="19420" windowHeight="12560" activeTab="1" xr2:uid="{00000000-000D-0000-FFFF-FFFF00000000}"/>
  </bookViews>
  <sheets>
    <sheet name="入力" sheetId="2" r:id="rId1"/>
    <sheet name="出力" sheetId="1" r:id="rId2"/>
    <sheet name="計算" sheetId="3" state="hidden" r:id="rId3"/>
  </sheets>
  <definedNames>
    <definedName name="_xlnm._FilterDatabase" localSheetId="0" hidden="1">入力!$B$5:$B$11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3" l="1"/>
  <c r="K41" i="3" s="1"/>
  <c r="C10" i="3"/>
  <c r="J45" i="3" s="1"/>
  <c r="C9" i="3"/>
  <c r="G46" i="3" s="1"/>
  <c r="C7" i="3"/>
  <c r="C8" i="3"/>
  <c r="C5" i="3"/>
  <c r="C6" i="3"/>
  <c r="C3" i="3"/>
  <c r="C4" i="3"/>
  <c r="C2" i="3"/>
  <c r="A9" i="3"/>
  <c r="A10" i="3"/>
  <c r="A11" i="3"/>
  <c r="C12" i="3" l="1"/>
  <c r="J42" i="3"/>
  <c r="E46" i="3"/>
  <c r="F44" i="3"/>
  <c r="K40" i="3"/>
  <c r="F46" i="3"/>
  <c r="I41" i="3"/>
  <c r="J40" i="3"/>
  <c r="E45" i="3"/>
  <c r="J41" i="3"/>
  <c r="K39" i="3"/>
  <c r="D46" i="3"/>
  <c r="F45" i="3"/>
  <c r="I43" i="3"/>
  <c r="H45" i="3"/>
  <c r="K44" i="3"/>
  <c r="K45" i="3"/>
  <c r="J43" i="3"/>
  <c r="H46" i="3"/>
  <c r="I45" i="3"/>
  <c r="K46" i="3"/>
  <c r="K43" i="3"/>
  <c r="I44" i="3"/>
  <c r="I46" i="3"/>
  <c r="J46" i="3"/>
  <c r="H43" i="3"/>
  <c r="H44" i="3"/>
  <c r="J44" i="3"/>
  <c r="H42" i="3"/>
  <c r="G43" i="3"/>
  <c r="I42" i="3"/>
  <c r="G44" i="3"/>
  <c r="G45" i="3"/>
  <c r="K42" i="3"/>
  <c r="B37" i="3"/>
  <c r="S46" i="3" l="1"/>
  <c r="U45" i="3"/>
  <c r="U46" i="3"/>
  <c r="T46" i="3"/>
  <c r="V46" i="3"/>
  <c r="V45" i="3"/>
  <c r="T45" i="3"/>
  <c r="S45" i="3"/>
  <c r="S44" i="3"/>
  <c r="T44" i="3"/>
  <c r="U44" i="3"/>
  <c r="V44" i="3"/>
  <c r="V43" i="3"/>
  <c r="U43" i="3"/>
  <c r="T43" i="3"/>
  <c r="S43" i="3"/>
  <c r="R46" i="3"/>
  <c r="R45" i="3"/>
  <c r="R43" i="3"/>
  <c r="R44" i="3"/>
  <c r="T42" i="3"/>
  <c r="V42" i="3"/>
  <c r="U42" i="3"/>
  <c r="S42" i="3"/>
  <c r="Q46" i="3"/>
  <c r="Q44" i="3"/>
  <c r="Q45" i="3"/>
  <c r="P45" i="3"/>
  <c r="P46" i="3"/>
  <c r="V41" i="3"/>
  <c r="O46" i="3"/>
  <c r="U41" i="3"/>
  <c r="T41" i="3"/>
  <c r="V40" i="3"/>
  <c r="V39" i="3"/>
  <c r="U40" i="3"/>
  <c r="K38" i="3"/>
  <c r="G42" i="3"/>
  <c r="J39" i="3"/>
  <c r="F43" i="3"/>
  <c r="I40" i="3"/>
  <c r="E44" i="3"/>
  <c r="D45" i="3"/>
  <c r="C46" i="3"/>
  <c r="H41" i="3"/>
  <c r="E39" i="3"/>
  <c r="D40" i="3"/>
  <c r="C41" i="3"/>
  <c r="F38" i="3"/>
  <c r="B42" i="3"/>
  <c r="G37" i="3"/>
  <c r="J37" i="3"/>
  <c r="H38" i="3"/>
  <c r="E43" i="3"/>
  <c r="D44" i="3"/>
  <c r="C45" i="3"/>
  <c r="B44" i="3"/>
  <c r="B45" i="3"/>
  <c r="K37" i="3"/>
  <c r="I37" i="3"/>
  <c r="H37" i="3"/>
  <c r="D43" i="3"/>
  <c r="B43" i="3"/>
  <c r="I38" i="3"/>
  <c r="H40" i="3"/>
  <c r="C43" i="3"/>
  <c r="B46" i="3"/>
  <c r="J38" i="3"/>
  <c r="I39" i="3"/>
  <c r="H39" i="3"/>
  <c r="C44" i="3"/>
  <c r="F37" i="3"/>
  <c r="C37" i="3"/>
  <c r="B40" i="3"/>
  <c r="B38" i="3"/>
  <c r="C40" i="3"/>
  <c r="E38" i="3"/>
  <c r="D39" i="3"/>
  <c r="C38" i="3"/>
  <c r="B39" i="3"/>
  <c r="E37" i="3"/>
  <c r="D38" i="3"/>
  <c r="C39" i="3"/>
  <c r="D37" i="3"/>
  <c r="B41" i="3"/>
  <c r="G38" i="3" l="1"/>
  <c r="F42" i="3"/>
  <c r="G41" i="3"/>
  <c r="C42" i="3"/>
  <c r="G40" i="3"/>
  <c r="G39" i="3"/>
  <c r="E42" i="3"/>
  <c r="D42" i="3"/>
  <c r="E41" i="3"/>
  <c r="D41" i="3"/>
  <c r="F39" i="3"/>
  <c r="E40" i="3"/>
  <c r="F40" i="3"/>
  <c r="F41" i="3"/>
  <c r="G2" i="3"/>
  <c r="A7" i="3"/>
  <c r="A8" i="3"/>
  <c r="A6" i="3"/>
  <c r="G17" i="3" l="1"/>
  <c r="H17" i="3" s="1"/>
  <c r="G22" i="3"/>
  <c r="H22" i="3" s="1"/>
  <c r="G32" i="3"/>
  <c r="H32" i="3" s="1"/>
  <c r="G28" i="3"/>
  <c r="H28" i="3" s="1"/>
  <c r="G21" i="3"/>
  <c r="H21" i="3" s="1"/>
  <c r="G33" i="3"/>
  <c r="H33" i="3" s="1"/>
  <c r="G23" i="3"/>
  <c r="H23" i="3" s="1"/>
  <c r="G34" i="3"/>
  <c r="H34" i="3" s="1"/>
  <c r="G27" i="3"/>
  <c r="H27" i="3" s="1"/>
  <c r="G29" i="3"/>
  <c r="H29" i="3" s="1"/>
  <c r="G20" i="3"/>
  <c r="H20" i="3" s="1"/>
  <c r="G15" i="3"/>
  <c r="H15" i="3" s="1"/>
  <c r="G19" i="3"/>
  <c r="H19" i="3" s="1"/>
  <c r="G31" i="3"/>
  <c r="H31" i="3" s="1"/>
  <c r="G24" i="3"/>
  <c r="H24" i="3" s="1"/>
  <c r="G16" i="3"/>
  <c r="H16" i="3" s="1"/>
  <c r="G25" i="3"/>
  <c r="H25" i="3" s="1"/>
  <c r="G26" i="3"/>
  <c r="H26" i="3" s="1"/>
  <c r="G18" i="3"/>
  <c r="H18" i="3" s="1"/>
  <c r="G30" i="3"/>
  <c r="H30" i="3" s="1"/>
  <c r="A3" i="3"/>
  <c r="A4" i="3"/>
  <c r="A5" i="3"/>
  <c r="A2" i="3"/>
  <c r="I27" i="3" l="1"/>
  <c r="I25" i="3"/>
  <c r="I17" i="3"/>
  <c r="I23" i="3"/>
  <c r="I26" i="3"/>
  <c r="I29" i="3"/>
  <c r="I22" i="3"/>
  <c r="I31" i="3"/>
  <c r="I33" i="3"/>
  <c r="I24" i="3"/>
  <c r="I18" i="3"/>
  <c r="I28" i="3"/>
  <c r="I21" i="3"/>
  <c r="I32" i="3"/>
  <c r="I19" i="3"/>
  <c r="I34" i="3"/>
  <c r="I20" i="3"/>
  <c r="I15" i="3"/>
  <c r="I16" i="3"/>
  <c r="I30" i="3"/>
  <c r="B12" i="3"/>
  <c r="M37" i="3"/>
  <c r="O41" i="3" l="1"/>
  <c r="P40" i="3"/>
  <c r="Q39" i="3"/>
  <c r="P41" i="3"/>
  <c r="Q41" i="3"/>
  <c r="Q40" i="3"/>
  <c r="U38" i="3"/>
  <c r="T39" i="3"/>
  <c r="T38" i="3"/>
  <c r="S39" i="3"/>
  <c r="S40" i="3"/>
  <c r="S38" i="3"/>
  <c r="V37" i="3"/>
  <c r="T37" i="3"/>
  <c r="U37" i="3"/>
  <c r="M46" i="3"/>
  <c r="S37" i="3"/>
  <c r="N45" i="3"/>
  <c r="M45" i="3"/>
  <c r="O44" i="3"/>
  <c r="N44" i="3"/>
  <c r="M44" i="3"/>
  <c r="P43" i="3"/>
  <c r="O43" i="3"/>
  <c r="N43" i="3"/>
  <c r="M43" i="3"/>
  <c r="O42" i="3"/>
  <c r="Q42" i="3"/>
  <c r="P42" i="3"/>
  <c r="R40" i="3"/>
  <c r="N42" i="3"/>
  <c r="R41" i="3"/>
  <c r="R39" i="3"/>
  <c r="R38" i="3"/>
  <c r="R42" i="3"/>
  <c r="V38" i="3"/>
  <c r="U39" i="3"/>
  <c r="T40" i="3"/>
  <c r="S41" i="3"/>
  <c r="Q43" i="3"/>
  <c r="P44" i="3"/>
  <c r="O45" i="3"/>
  <c r="N46" i="3"/>
  <c r="M42" i="3"/>
  <c r="P39" i="3"/>
  <c r="N41" i="3"/>
  <c r="O40" i="3"/>
  <c r="R37" i="3"/>
  <c r="Q38" i="3"/>
  <c r="M41" i="3"/>
  <c r="M40" i="3"/>
  <c r="M39" i="3"/>
  <c r="M38" i="3"/>
  <c r="H5" i="1"/>
  <c r="K5" i="1" l="1"/>
  <c r="L5" i="1"/>
  <c r="O37" i="3" l="1"/>
  <c r="O38" i="3"/>
  <c r="P37" i="3"/>
  <c r="Q37" i="3"/>
  <c r="P38" i="3"/>
  <c r="N38" i="3"/>
  <c r="N39" i="3"/>
  <c r="N40" i="3"/>
  <c r="O39" i="3"/>
  <c r="N37" i="3"/>
  <c r="Y38" i="3" l="1"/>
  <c r="Z38" i="3"/>
  <c r="Z39" i="3"/>
  <c r="AA38" i="3"/>
  <c r="Z37" i="3"/>
  <c r="Y40" i="3"/>
  <c r="AB37" i="3"/>
  <c r="Y39" i="3"/>
  <c r="AA37" i="3"/>
  <c r="AF40" i="3"/>
  <c r="AA46" i="3"/>
  <c r="AG39" i="3"/>
  <c r="AF42" i="3"/>
  <c r="AE41" i="3"/>
  <c r="X37" i="3"/>
  <c r="AD42" i="3"/>
  <c r="AC45" i="3"/>
  <c r="AB44" i="3"/>
  <c r="AC44" i="3"/>
  <c r="AB45" i="3"/>
  <c r="AG40" i="3"/>
  <c r="AC46" i="3"/>
  <c r="Z46" i="3"/>
  <c r="AC43" i="3"/>
  <c r="AA45" i="3"/>
  <c r="AG42" i="3"/>
  <c r="AB46" i="3"/>
  <c r="AG41" i="3"/>
  <c r="AF41" i="3"/>
  <c r="AE42" i="3"/>
  <c r="X40" i="3"/>
  <c r="Y41" i="3"/>
  <c r="AC40" i="3"/>
  <c r="AE37" i="3"/>
  <c r="AB39" i="3"/>
  <c r="Y43" i="3"/>
  <c r="X39" i="3"/>
  <c r="AA41" i="3"/>
  <c r="AD39" i="3"/>
  <c r="X38" i="3"/>
  <c r="Y44" i="3"/>
  <c r="AC37" i="3"/>
  <c r="X46" i="3"/>
  <c r="Z45" i="3"/>
  <c r="AA43" i="3"/>
  <c r="AE40" i="3"/>
  <c r="X44" i="3"/>
  <c r="AB40" i="3"/>
  <c r="X45" i="3"/>
  <c r="AB38" i="3"/>
  <c r="AC39" i="3"/>
  <c r="AD37" i="3"/>
  <c r="Z41" i="3"/>
  <c r="AF37" i="3"/>
  <c r="X42" i="3"/>
  <c r="AB42" i="3"/>
  <c r="AD38" i="3"/>
  <c r="X41" i="3"/>
  <c r="AC38" i="3"/>
  <c r="Y45" i="3"/>
  <c r="AA40" i="3"/>
  <c r="AD40" i="3"/>
  <c r="AA39" i="3"/>
  <c r="AA42" i="3"/>
  <c r="AG37" i="3"/>
  <c r="Y46" i="3"/>
  <c r="AF38" i="3"/>
  <c r="AB43" i="3"/>
  <c r="Z43" i="3"/>
  <c r="AE39" i="3"/>
  <c r="Z40" i="3"/>
  <c r="AA44" i="3"/>
  <c r="AE38" i="3"/>
  <c r="Y42" i="3"/>
  <c r="AG38" i="3"/>
  <c r="Z44" i="3"/>
  <c r="AD41" i="3"/>
  <c r="X43" i="3"/>
  <c r="AC42" i="3"/>
  <c r="AF39" i="3"/>
  <c r="AB41" i="3"/>
  <c r="Z42" i="3"/>
  <c r="AC41" i="3"/>
  <c r="Y37" i="3"/>
  <c r="AG43" i="3"/>
  <c r="AD44" i="3"/>
  <c r="AD45" i="3"/>
  <c r="AD46" i="3"/>
  <c r="AG44" i="3"/>
  <c r="AE46" i="3"/>
  <c r="AE45" i="3"/>
  <c r="AG46" i="3"/>
  <c r="AF46" i="3"/>
  <c r="AF43" i="3"/>
  <c r="AE43" i="3"/>
  <c r="AF44" i="3"/>
  <c r="AF45" i="3"/>
  <c r="AD43" i="3"/>
  <c r="AE44" i="3"/>
  <c r="AG45" i="3"/>
  <c r="K17" i="3" l="1"/>
  <c r="K25" i="3"/>
  <c r="K31" i="3"/>
  <c r="K33" i="3"/>
  <c r="K27" i="3"/>
  <c r="K30" i="3"/>
  <c r="K28" i="3"/>
  <c r="K29" i="3"/>
  <c r="K16" i="3"/>
  <c r="K19" i="3"/>
  <c r="K22" i="3"/>
  <c r="K32" i="3"/>
  <c r="K23" i="3"/>
  <c r="K24" i="3"/>
  <c r="K26" i="3"/>
  <c r="K21" i="3"/>
  <c r="K34" i="3"/>
  <c r="K20" i="3"/>
  <c r="K18" i="3"/>
  <c r="K15" i="3"/>
  <c r="J31" i="3"/>
  <c r="J25" i="3"/>
  <c r="J19" i="3"/>
  <c r="J27" i="3"/>
  <c r="J28" i="3"/>
  <c r="J20" i="3"/>
  <c r="J24" i="3"/>
  <c r="J26" i="3"/>
  <c r="J23" i="3"/>
  <c r="J22" i="3"/>
  <c r="J29" i="3"/>
  <c r="J21" i="3"/>
  <c r="J32" i="3"/>
  <c r="J18" i="3"/>
  <c r="J30" i="3"/>
  <c r="J34" i="3"/>
  <c r="J17" i="3"/>
  <c r="J33" i="3"/>
  <c r="J16" i="3"/>
  <c r="J15" i="3"/>
  <c r="C31" i="3" l="1"/>
  <c r="C34" i="2" s="1"/>
  <c r="L19" i="1" s="1"/>
  <c r="C29" i="3"/>
  <c r="C32" i="2" s="1"/>
  <c r="L15" i="1" s="1"/>
  <c r="C34" i="3"/>
  <c r="C37" i="2" s="1"/>
  <c r="L25" i="1" s="1"/>
  <c r="B16" i="3"/>
  <c r="B19" i="2" s="1"/>
  <c r="C9" i="1" s="1"/>
  <c r="B32" i="3"/>
  <c r="C26" i="3"/>
  <c r="C29" i="2" s="1"/>
  <c r="L9" i="1" s="1"/>
  <c r="B24" i="3"/>
  <c r="B27" i="2" s="1"/>
  <c r="B34" i="3"/>
  <c r="B37" i="2" s="1"/>
  <c r="J25" i="1" s="1"/>
  <c r="C30" i="3"/>
  <c r="C33" i="2" s="1"/>
  <c r="L17" i="1" s="1"/>
  <c r="C20" i="3"/>
  <c r="C23" i="2" s="1"/>
  <c r="E17" i="1" s="1"/>
  <c r="C18" i="3"/>
  <c r="C21" i="2" s="1"/>
  <c r="E13" i="1" s="1"/>
  <c r="C27" i="3"/>
  <c r="C30" i="2" s="1"/>
  <c r="L11" i="1" s="1"/>
  <c r="C19" i="3"/>
  <c r="C22" i="2" s="1"/>
  <c r="E15" i="1" s="1"/>
  <c r="C25" i="3"/>
  <c r="C28" i="2" s="1"/>
  <c r="L7" i="1" s="1"/>
  <c r="B26" i="3"/>
  <c r="B29" i="2" s="1"/>
  <c r="B30" i="3"/>
  <c r="B33" i="2" s="1"/>
  <c r="B27" i="3"/>
  <c r="B30" i="2" s="1"/>
  <c r="J11" i="1" s="1"/>
  <c r="B19" i="3"/>
  <c r="B22" i="2" s="1"/>
  <c r="B17" i="3"/>
  <c r="B20" i="2" s="1"/>
  <c r="C11" i="1" s="1"/>
  <c r="B18" i="3"/>
  <c r="B21" i="2" s="1"/>
  <c r="B20" i="3"/>
  <c r="B23" i="2" s="1"/>
  <c r="B28" i="3"/>
  <c r="B31" i="2" s="1"/>
  <c r="B23" i="3"/>
  <c r="B26" i="2" s="1"/>
  <c r="C23" i="1" s="1"/>
  <c r="C32" i="3"/>
  <c r="C35" i="2" s="1"/>
  <c r="L21" i="1" s="1"/>
  <c r="C22" i="3"/>
  <c r="C25" i="2" s="1"/>
  <c r="E21" i="1" s="1"/>
  <c r="B25" i="3"/>
  <c r="B28" i="2" s="1"/>
  <c r="D28" i="2" s="1"/>
  <c r="N7" i="1" s="1"/>
  <c r="C24" i="3"/>
  <c r="C27" i="2" s="1"/>
  <c r="E25" i="1" s="1"/>
  <c r="B21" i="3"/>
  <c r="B24" i="2" s="1"/>
  <c r="C19" i="1" s="1"/>
  <c r="C33" i="3"/>
  <c r="C36" i="2" s="1"/>
  <c r="L23" i="1" s="1"/>
  <c r="C16" i="3"/>
  <c r="C19" i="2" s="1"/>
  <c r="E9" i="1" s="1"/>
  <c r="C15" i="3"/>
  <c r="C18" i="2" s="1"/>
  <c r="E7" i="1" s="1"/>
  <c r="C17" i="3"/>
  <c r="C20" i="2" s="1"/>
  <c r="E11" i="1" s="1"/>
  <c r="B22" i="3"/>
  <c r="D22" i="3" s="1"/>
  <c r="B15" i="3"/>
  <c r="B18" i="2" s="1"/>
  <c r="C7" i="1" s="1"/>
  <c r="C21" i="3"/>
  <c r="C24" i="2" s="1"/>
  <c r="E19" i="1" s="1"/>
  <c r="B33" i="3"/>
  <c r="B36" i="2" s="1"/>
  <c r="B29" i="3"/>
  <c r="C28" i="3"/>
  <c r="C31" i="2" s="1"/>
  <c r="L13" i="1" s="1"/>
  <c r="C23" i="3"/>
  <c r="C26" i="2" s="1"/>
  <c r="E23" i="1" s="1"/>
  <c r="B31" i="3"/>
  <c r="B34" i="2" s="1"/>
  <c r="B35" i="2"/>
  <c r="D29" i="3" l="1"/>
  <c r="D34" i="2"/>
  <c r="N19" i="1" s="1"/>
  <c r="D37" i="2"/>
  <c r="N25" i="1" s="1"/>
  <c r="D29" i="2"/>
  <c r="N9" i="1" s="1"/>
  <c r="B25" i="2"/>
  <c r="C21" i="1" s="1"/>
  <c r="D33" i="2"/>
  <c r="N17" i="1" s="1"/>
  <c r="D20" i="3"/>
  <c r="D23" i="2"/>
  <c r="G17" i="1" s="1"/>
  <c r="J9" i="1"/>
  <c r="B32" i="2"/>
  <c r="J15" i="1" s="1"/>
  <c r="D21" i="2"/>
  <c r="G13" i="1" s="1"/>
  <c r="D32" i="3"/>
  <c r="C13" i="1"/>
  <c r="D34" i="3"/>
  <c r="D26" i="3"/>
  <c r="D16" i="3"/>
  <c r="D30" i="2"/>
  <c r="N11" i="1" s="1"/>
  <c r="D30" i="3"/>
  <c r="D22" i="2"/>
  <c r="G15" i="1" s="1"/>
  <c r="C17" i="1"/>
  <c r="C15" i="1"/>
  <c r="D36" i="2"/>
  <c r="N23" i="1" s="1"/>
  <c r="D19" i="3"/>
  <c r="D27" i="3"/>
  <c r="D31" i="2"/>
  <c r="N13" i="1" s="1"/>
  <c r="D18" i="3"/>
  <c r="D15" i="3"/>
  <c r="D25" i="3"/>
  <c r="J19" i="1"/>
  <c r="J13" i="1"/>
  <c r="D35" i="2"/>
  <c r="N21" i="1" s="1"/>
  <c r="D28" i="3"/>
  <c r="D33" i="3"/>
  <c r="D21" i="3"/>
  <c r="D24" i="2"/>
  <c r="G19" i="1" s="1"/>
  <c r="D27" i="2"/>
  <c r="G25" i="1" s="1"/>
  <c r="D24" i="3"/>
  <c r="D26" i="2"/>
  <c r="G23" i="1" s="1"/>
  <c r="J23" i="1"/>
  <c r="D23" i="3"/>
  <c r="D17" i="3"/>
  <c r="D31" i="3"/>
  <c r="D19" i="2"/>
  <c r="G9" i="1" s="1"/>
  <c r="J7" i="1"/>
  <c r="J21" i="1"/>
  <c r="C25" i="1"/>
  <c r="D18" i="2"/>
  <c r="G7" i="1" s="1"/>
  <c r="J17" i="1"/>
  <c r="D20" i="2"/>
  <c r="G11" i="1" s="1"/>
  <c r="D32" i="2" l="1"/>
  <c r="N15" i="1" s="1"/>
  <c r="D25" i="2"/>
  <c r="G21" i="1" s="1"/>
  <c r="D11" i="3"/>
  <c r="D10" i="3"/>
  <c r="D9" i="3"/>
  <c r="D5" i="3"/>
  <c r="D8" i="3"/>
  <c r="D6" i="3"/>
  <c r="D7" i="3"/>
  <c r="D2" i="3"/>
  <c r="D3" i="3"/>
  <c r="D4" i="3"/>
  <c r="D12" i="3" l="1"/>
</calcChain>
</file>

<file path=xl/sharedStrings.xml><?xml version="1.0" encoding="utf-8"?>
<sst xmlns="http://schemas.openxmlformats.org/spreadsheetml/2006/main" count="98" uniqueCount="52">
  <si>
    <t>問題数</t>
    <rPh sb="0" eb="3">
      <t>モンダイスウ</t>
    </rPh>
    <phoneticPr fontId="1"/>
  </si>
  <si>
    <t>問題番号</t>
    <rPh sb="0" eb="2">
      <t>モンダイ</t>
    </rPh>
    <rPh sb="2" eb="4">
      <t>バンゴウ</t>
    </rPh>
    <phoneticPr fontId="1"/>
  </si>
  <si>
    <r>
      <rPr>
        <u/>
        <sz val="14"/>
        <color theme="1"/>
        <rFont val="ＭＳ 明朝"/>
        <family val="1"/>
        <charset val="128"/>
      </rPr>
      <t>　　　　</t>
    </r>
    <r>
      <rPr>
        <sz val="14"/>
        <color theme="1"/>
        <rFont val="ＭＳ 明朝"/>
        <family val="2"/>
        <charset val="128"/>
      </rPr>
      <t>年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月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日（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）</t>
    </r>
    <rPh sb="4" eb="5">
      <t>ネン</t>
    </rPh>
    <rPh sb="7" eb="8">
      <t>ツキ</t>
    </rPh>
    <rPh sb="10" eb="11">
      <t>ヒ</t>
    </rPh>
    <phoneticPr fontId="1"/>
  </si>
  <si>
    <t>作成</t>
    <rPh sb="0" eb="2">
      <t>サクセイ</t>
    </rPh>
    <phoneticPr fontId="1"/>
  </si>
  <si>
    <t>（　　）年（　　）組（　　　　　　　　）</t>
    <rPh sb="4" eb="5">
      <t>ネン</t>
    </rPh>
    <rPh sb="9" eb="10">
      <t>クミ</t>
    </rPh>
    <phoneticPr fontId="1"/>
  </si>
  <si>
    <t>たされる数</t>
    <rPh sb="4" eb="5">
      <t>カズ</t>
    </rPh>
    <phoneticPr fontId="1"/>
  </si>
  <si>
    <t>たす数</t>
    <rPh sb="2" eb="3">
      <t>カズ</t>
    </rPh>
    <phoneticPr fontId="1"/>
  </si>
  <si>
    <t>答</t>
    <rPh sb="0" eb="1">
      <t>コタ</t>
    </rPh>
    <phoneticPr fontId="1"/>
  </si>
  <si>
    <t>1～4</t>
    <phoneticPr fontId="1"/>
  </si>
  <si>
    <t>たし算</t>
    <rPh sb="2" eb="3">
      <t>ザン</t>
    </rPh>
    <phoneticPr fontId="1"/>
  </si>
  <si>
    <t>(1)</t>
    <phoneticPr fontId="1"/>
  </si>
  <si>
    <t>＋</t>
    <phoneticPr fontId="1"/>
  </si>
  <si>
    <t>＝</t>
    <phoneticPr fontId="1"/>
  </si>
  <si>
    <t>(14)</t>
    <phoneticPr fontId="1"/>
  </si>
  <si>
    <t>(15)</t>
    <phoneticPr fontId="1"/>
  </si>
  <si>
    <t>答</t>
    <rPh sb="0" eb="1">
      <t>コタエ</t>
    </rPh>
    <phoneticPr fontId="1"/>
  </si>
  <si>
    <t>式番号</t>
    <rPh sb="0" eb="1">
      <t>シキ</t>
    </rPh>
    <rPh sb="1" eb="3">
      <t>バンゴウ</t>
    </rPh>
    <phoneticPr fontId="1"/>
  </si>
  <si>
    <t>式順位</t>
    <rPh sb="0" eb="1">
      <t>シキ</t>
    </rPh>
    <rPh sb="1" eb="3">
      <t>ジュンイ</t>
    </rPh>
    <phoneticPr fontId="1"/>
  </si>
  <si>
    <t>計</t>
    <rPh sb="0" eb="1">
      <t>ケイ</t>
    </rPh>
    <phoneticPr fontId="1"/>
  </si>
  <si>
    <t>優先度</t>
    <rPh sb="0" eb="2">
      <t>ユウセン</t>
    </rPh>
    <rPh sb="2" eb="3">
      <t>ド</t>
    </rPh>
    <phoneticPr fontId="1"/>
  </si>
  <si>
    <t>問題数</t>
    <rPh sb="0" eb="2">
      <t>モンダイ</t>
    </rPh>
    <rPh sb="2" eb="3">
      <t>スウ</t>
    </rPh>
    <phoneticPr fontId="1"/>
  </si>
  <si>
    <t>各候補数</t>
    <rPh sb="0" eb="1">
      <t>カク</t>
    </rPh>
    <rPh sb="1" eb="3">
      <t>コウホ</t>
    </rPh>
    <rPh sb="3" eb="4">
      <t>ホスウ</t>
    </rPh>
    <phoneticPr fontId="1"/>
  </si>
  <si>
    <t>＝</t>
    <phoneticPr fontId="1"/>
  </si>
  <si>
    <t>＝</t>
    <phoneticPr fontId="1"/>
  </si>
  <si>
    <t>＝</t>
    <phoneticPr fontId="1"/>
  </si>
  <si>
    <t>＝</t>
    <phoneticPr fontId="1"/>
  </si>
  <si>
    <t>各問題数</t>
    <rPh sb="0" eb="1">
      <t>カク</t>
    </rPh>
    <rPh sb="1" eb="3">
      <t>モンダイ</t>
    </rPh>
    <rPh sb="3" eb="4">
      <t>ホスウ</t>
    </rPh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</si>
  <si>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</si>
  <si>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</si>
  <si>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</si>
  <si>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</si>
  <si>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</si>
  <si>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</si>
  <si>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</si>
  <si>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</si>
  <si>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</si>
  <si>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(20)</t>
    <phoneticPr fontId="1"/>
  </si>
  <si>
    <t>(19)</t>
    <phoneticPr fontId="1"/>
  </si>
  <si>
    <t>(18)</t>
    <phoneticPr fontId="1"/>
  </si>
  <si>
    <t>(17)</t>
    <phoneticPr fontId="1"/>
  </si>
  <si>
    <t>(16)</t>
    <phoneticPr fontId="1"/>
  </si>
  <si>
    <t>(13)</t>
    <phoneticPr fontId="1"/>
  </si>
  <si>
    <t>(12)</t>
    <phoneticPr fontId="1"/>
  </si>
  <si>
    <t>(11)</t>
    <phoneticPr fontId="1"/>
  </si>
  <si>
    <t>(例)</t>
    <rPh sb="1" eb="2">
      <t>レイ</t>
    </rPh>
    <phoneticPr fontId="1"/>
  </si>
  <si>
    <t>0+や+0をふくむ</t>
    <phoneticPr fontId="1"/>
  </si>
  <si>
    <t>6～9 [5+ε]</t>
    <phoneticPr fontId="1"/>
  </si>
  <si>
    <t>6～9 [6～9+ε]</t>
    <phoneticPr fontId="1"/>
  </si>
  <si>
    <t>6～8 [2～4+ε]</t>
    <phoneticPr fontId="1"/>
  </si>
  <si>
    <t>12～18 [(5+ε)+(5+ε)]</t>
    <phoneticPr fontId="1"/>
  </si>
  <si>
    <t>11～13 [2～4+ε]</t>
    <phoneticPr fontId="1"/>
  </si>
  <si>
    <t>11～14 [5+(5+ε)]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</si>
</sst>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24"/>
      <color theme="1"/>
      <name val="ＭＳ 明朝"/>
      <family val="1"/>
      <charset val="128"/>
    </font>
    <font>
      <sz val="24"/>
      <color theme="0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4" tint="0.399945066682943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top"/>
    </xf>
    <xf numFmtId="0" fontId="0" fillId="2" borderId="0" xfId="0" applyFill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00000000-0005-0000-0000-000001000000}"/>
  </cellStyles>
  <dxfs count="4"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計算!$B$2" lockText="1"/>
</file>

<file path=xl/ctrlProps/ctrlProp10.xml><?xml version="1.0" encoding="utf-8"?>
<formControlPr xmlns="http://schemas.microsoft.com/office/spreadsheetml/2009/9/main" objectType="Radio" checked="Checked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GBox"/>
</file>

<file path=xl/ctrlProps/ctrlProp13.xml><?xml version="1.0" encoding="utf-8"?>
<formControlPr xmlns="http://schemas.microsoft.com/office/spreadsheetml/2009/9/main" objectType="Radio" firstButton="1" fmlaLink="計算!$B$6" lockText="1"/>
</file>

<file path=xl/ctrlProps/ctrlProp14.xml><?xml version="1.0" encoding="utf-8"?>
<formControlPr xmlns="http://schemas.microsoft.com/office/spreadsheetml/2009/9/main" objectType="Radio" checked="Checked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GBox"/>
</file>

<file path=xl/ctrlProps/ctrlProp17.xml><?xml version="1.0" encoding="utf-8"?>
<formControlPr xmlns="http://schemas.microsoft.com/office/spreadsheetml/2009/9/main" objectType="Radio" firstButton="1" fmlaLink="計算!$B$7" lockText="1"/>
</file>

<file path=xl/ctrlProps/ctrlProp18.xml><?xml version="1.0" encoding="utf-8"?>
<formControlPr xmlns="http://schemas.microsoft.com/office/spreadsheetml/2009/9/main" objectType="Radio" checked="Checked" lockText="1"/>
</file>

<file path=xl/ctrlProps/ctrlProp19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20.xml><?xml version="1.0" encoding="utf-8"?>
<formControlPr xmlns="http://schemas.microsoft.com/office/spreadsheetml/2009/9/main" objectType="GBox"/>
</file>

<file path=xl/ctrlProps/ctrlProp21.xml><?xml version="1.0" encoding="utf-8"?>
<formControlPr xmlns="http://schemas.microsoft.com/office/spreadsheetml/2009/9/main" objectType="Radio" firstButton="1" fmlaLink="計算!$B$8" lockText="1"/>
</file>

<file path=xl/ctrlProps/ctrlProp22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GBox"/>
</file>

<file path=xl/ctrlProps/ctrlProp25.xml><?xml version="1.0" encoding="utf-8"?>
<formControlPr xmlns="http://schemas.microsoft.com/office/spreadsheetml/2009/9/main" objectType="Radio" firstButton="1" fmlaLink="計算!$G$12" lockText="1"/>
</file>

<file path=xl/ctrlProps/ctrlProp26.xml><?xml version="1.0" encoding="utf-8"?>
<formControlPr xmlns="http://schemas.microsoft.com/office/spreadsheetml/2009/9/main" objectType="Radio" checked="Checked" lockText="1"/>
</file>

<file path=xl/ctrlProps/ctrlProp27.xml><?xml version="1.0" encoding="utf-8"?>
<formControlPr xmlns="http://schemas.microsoft.com/office/spreadsheetml/2009/9/main" objectType="GBox"/>
</file>

<file path=xl/ctrlProps/ctrlProp28.xml><?xml version="1.0" encoding="utf-8"?>
<formControlPr xmlns="http://schemas.microsoft.com/office/spreadsheetml/2009/9/main" objectType="GBox"/>
</file>

<file path=xl/ctrlProps/ctrlProp29.xml><?xml version="1.0" encoding="utf-8"?>
<formControlPr xmlns="http://schemas.microsoft.com/office/spreadsheetml/2009/9/main" objectType="Radio" firstButton="1" fmlaLink="計算!$B$5" lockText="1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Radio" checked="Checked" lockText="1"/>
</file>

<file path=xl/ctrlProps/ctrlProp31.xml><?xml version="1.0" encoding="utf-8"?>
<formControlPr xmlns="http://schemas.microsoft.com/office/spreadsheetml/2009/9/main" objectType="Radio" lockText="1"/>
</file>

<file path=xl/ctrlProps/ctrlProp32.xml><?xml version="1.0" encoding="utf-8"?>
<formControlPr xmlns="http://schemas.microsoft.com/office/spreadsheetml/2009/9/main" objectType="Radio" firstButton="1" fmlaLink="計算!$B$10" lockText="1"/>
</file>

<file path=xl/ctrlProps/ctrlProp33.xml><?xml version="1.0" encoding="utf-8"?>
<formControlPr xmlns="http://schemas.microsoft.com/office/spreadsheetml/2009/9/main" objectType="Radio" checked="Checked" lockText="1"/>
</file>

<file path=xl/ctrlProps/ctrlProp34.xml><?xml version="1.0" encoding="utf-8"?>
<formControlPr xmlns="http://schemas.microsoft.com/office/spreadsheetml/2009/9/main" objectType="Radio" lockText="1"/>
</file>

<file path=xl/ctrlProps/ctrlProp35.xml><?xml version="1.0" encoding="utf-8"?>
<formControlPr xmlns="http://schemas.microsoft.com/office/spreadsheetml/2009/9/main" objectType="GBox"/>
</file>

<file path=xl/ctrlProps/ctrlProp36.xml><?xml version="1.0" encoding="utf-8"?>
<formControlPr xmlns="http://schemas.microsoft.com/office/spreadsheetml/2009/9/main" objectType="Radio" checked="Checked" firstButton="1" fmlaLink="計算!$B$11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lockText="1"/>
</file>

<file path=xl/ctrlProps/ctrlProp39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GBox"/>
</file>

<file path=xl/ctrlProps/ctrlProp40.xml><?xml version="1.0" encoding="utf-8"?>
<formControlPr xmlns="http://schemas.microsoft.com/office/spreadsheetml/2009/9/main" objectType="GBox"/>
</file>

<file path=xl/ctrlProps/ctrlProp41.xml><?xml version="1.0" encoding="utf-8"?>
<formControlPr xmlns="http://schemas.microsoft.com/office/spreadsheetml/2009/9/main" objectType="Radio" checked="Checked" firstButton="1" fmlaLink="計算!$B$9" lockText="1"/>
</file>

<file path=xl/ctrlProps/ctrlProp42.xml><?xml version="1.0" encoding="utf-8"?>
<formControlPr xmlns="http://schemas.microsoft.com/office/spreadsheetml/2009/9/main" objectType="Radio" lockText="1"/>
</file>

<file path=xl/ctrlProps/ctrlProp43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firstButton="1" fmlaLink="計算!$B$3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GBox"/>
</file>

<file path=xl/ctrlProps/ctrlProp9.xml><?xml version="1.0" encoding="utf-8"?>
<formControlPr xmlns="http://schemas.microsoft.com/office/spreadsheetml/2009/9/main" objectType="Radio" firstButton="1" fmlaLink="計算!$B$4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</xdr:row>
          <xdr:rowOff>31750</xdr:rowOff>
        </xdr:from>
        <xdr:to>
          <xdr:col>1</xdr:col>
          <xdr:colOff>666750</xdr:colOff>
          <xdr:row>4</xdr:row>
          <xdr:rowOff>279400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4</xdr:row>
          <xdr:rowOff>31750</xdr:rowOff>
        </xdr:from>
        <xdr:to>
          <xdr:col>2</xdr:col>
          <xdr:colOff>666750</xdr:colOff>
          <xdr:row>4</xdr:row>
          <xdr:rowOff>279400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4</xdr:row>
          <xdr:rowOff>31750</xdr:rowOff>
        </xdr:from>
        <xdr:to>
          <xdr:col>3</xdr:col>
          <xdr:colOff>660400</xdr:colOff>
          <xdr:row>4</xdr:row>
          <xdr:rowOff>279400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5</xdr:row>
          <xdr:rowOff>31750</xdr:rowOff>
        </xdr:from>
        <xdr:to>
          <xdr:col>1</xdr:col>
          <xdr:colOff>660400</xdr:colOff>
          <xdr:row>5</xdr:row>
          <xdr:rowOff>279400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5</xdr:row>
          <xdr:rowOff>31750</xdr:rowOff>
        </xdr:from>
        <xdr:to>
          <xdr:col>2</xdr:col>
          <xdr:colOff>660400</xdr:colOff>
          <xdr:row>5</xdr:row>
          <xdr:rowOff>279400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5</xdr:row>
          <xdr:rowOff>31750</xdr:rowOff>
        </xdr:from>
        <xdr:to>
          <xdr:col>3</xdr:col>
          <xdr:colOff>660400</xdr:colOff>
          <xdr:row>5</xdr:row>
          <xdr:rowOff>279400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051" name="Group Box 27" descr="0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6</xdr:row>
          <xdr:rowOff>31750</xdr:rowOff>
        </xdr:from>
        <xdr:to>
          <xdr:col>1</xdr:col>
          <xdr:colOff>660400</xdr:colOff>
          <xdr:row>6</xdr:row>
          <xdr:rowOff>279400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</xdr:row>
          <xdr:rowOff>31750</xdr:rowOff>
        </xdr:from>
        <xdr:to>
          <xdr:col>2</xdr:col>
          <xdr:colOff>660400</xdr:colOff>
          <xdr:row>6</xdr:row>
          <xdr:rowOff>279400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6</xdr:row>
          <xdr:rowOff>31750</xdr:rowOff>
        </xdr:from>
        <xdr:to>
          <xdr:col>3</xdr:col>
          <xdr:colOff>660400</xdr:colOff>
          <xdr:row>6</xdr:row>
          <xdr:rowOff>279400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1056" name="Group Box 32" descr="0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8</xdr:row>
          <xdr:rowOff>31750</xdr:rowOff>
        </xdr:from>
        <xdr:to>
          <xdr:col>1</xdr:col>
          <xdr:colOff>660400</xdr:colOff>
          <xdr:row>8</xdr:row>
          <xdr:rowOff>279400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8</xdr:row>
          <xdr:rowOff>31750</xdr:rowOff>
        </xdr:from>
        <xdr:to>
          <xdr:col>2</xdr:col>
          <xdr:colOff>660400</xdr:colOff>
          <xdr:row>8</xdr:row>
          <xdr:rowOff>279400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8</xdr:row>
          <xdr:rowOff>31750</xdr:rowOff>
        </xdr:from>
        <xdr:to>
          <xdr:col>3</xdr:col>
          <xdr:colOff>660400</xdr:colOff>
          <xdr:row>8</xdr:row>
          <xdr:rowOff>279400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064" name="Group Box 40" descr="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9</xdr:row>
          <xdr:rowOff>31750</xdr:rowOff>
        </xdr:from>
        <xdr:to>
          <xdr:col>1</xdr:col>
          <xdr:colOff>660400</xdr:colOff>
          <xdr:row>9</xdr:row>
          <xdr:rowOff>279400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9</xdr:row>
          <xdr:rowOff>31750</xdr:rowOff>
        </xdr:from>
        <xdr:to>
          <xdr:col>2</xdr:col>
          <xdr:colOff>660400</xdr:colOff>
          <xdr:row>9</xdr:row>
          <xdr:rowOff>279400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9</xdr:row>
          <xdr:rowOff>31750</xdr:rowOff>
        </xdr:from>
        <xdr:to>
          <xdr:col>3</xdr:col>
          <xdr:colOff>660400</xdr:colOff>
          <xdr:row>9</xdr:row>
          <xdr:rowOff>279400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1068" name="Group Box 44" descr="0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10</xdr:row>
          <xdr:rowOff>31750</xdr:rowOff>
        </xdr:from>
        <xdr:to>
          <xdr:col>1</xdr:col>
          <xdr:colOff>660400</xdr:colOff>
          <xdr:row>10</xdr:row>
          <xdr:rowOff>279400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10</xdr:row>
          <xdr:rowOff>31750</xdr:rowOff>
        </xdr:from>
        <xdr:to>
          <xdr:col>2</xdr:col>
          <xdr:colOff>660400</xdr:colOff>
          <xdr:row>10</xdr:row>
          <xdr:rowOff>279400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10</xdr:row>
          <xdr:rowOff>31750</xdr:rowOff>
        </xdr:from>
        <xdr:to>
          <xdr:col>3</xdr:col>
          <xdr:colOff>660400</xdr:colOff>
          <xdr:row>10</xdr:row>
          <xdr:rowOff>279400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1072" name="Group Box 48" descr="0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14</xdr:row>
          <xdr:rowOff>31750</xdr:rowOff>
        </xdr:from>
        <xdr:to>
          <xdr:col>1</xdr:col>
          <xdr:colOff>660400</xdr:colOff>
          <xdr:row>14</xdr:row>
          <xdr:rowOff>279400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ふくむ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14</xdr:row>
          <xdr:rowOff>31750</xdr:rowOff>
        </xdr:from>
        <xdr:to>
          <xdr:col>2</xdr:col>
          <xdr:colOff>660400</xdr:colOff>
          <xdr:row>14</xdr:row>
          <xdr:rowOff>279400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ふくまない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1076" name="Group Box 52" descr="0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1079" name="Group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</xdr:row>
          <xdr:rowOff>31750</xdr:rowOff>
        </xdr:from>
        <xdr:to>
          <xdr:col>1</xdr:col>
          <xdr:colOff>660400</xdr:colOff>
          <xdr:row>7</xdr:row>
          <xdr:rowOff>279400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7</xdr:row>
          <xdr:rowOff>31750</xdr:rowOff>
        </xdr:from>
        <xdr:to>
          <xdr:col>2</xdr:col>
          <xdr:colOff>660400</xdr:colOff>
          <xdr:row>7</xdr:row>
          <xdr:rowOff>279400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31750</xdr:rowOff>
        </xdr:from>
        <xdr:to>
          <xdr:col>3</xdr:col>
          <xdr:colOff>660400</xdr:colOff>
          <xdr:row>7</xdr:row>
          <xdr:rowOff>279400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12</xdr:row>
          <xdr:rowOff>31750</xdr:rowOff>
        </xdr:from>
        <xdr:to>
          <xdr:col>1</xdr:col>
          <xdr:colOff>660400</xdr:colOff>
          <xdr:row>12</xdr:row>
          <xdr:rowOff>279400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12</xdr:row>
          <xdr:rowOff>31750</xdr:rowOff>
        </xdr:from>
        <xdr:to>
          <xdr:col>2</xdr:col>
          <xdr:colOff>660400</xdr:colOff>
          <xdr:row>12</xdr:row>
          <xdr:rowOff>279400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12</xdr:row>
          <xdr:rowOff>31750</xdr:rowOff>
        </xdr:from>
        <xdr:to>
          <xdr:col>3</xdr:col>
          <xdr:colOff>660400</xdr:colOff>
          <xdr:row>12</xdr:row>
          <xdr:rowOff>279400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1086" name="Group Box 62" descr="0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13</xdr:row>
          <xdr:rowOff>31750</xdr:rowOff>
        </xdr:from>
        <xdr:to>
          <xdr:col>1</xdr:col>
          <xdr:colOff>660400</xdr:colOff>
          <xdr:row>13</xdr:row>
          <xdr:rowOff>279400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13</xdr:row>
          <xdr:rowOff>31750</xdr:rowOff>
        </xdr:from>
        <xdr:to>
          <xdr:col>2</xdr:col>
          <xdr:colOff>660400</xdr:colOff>
          <xdr:row>13</xdr:row>
          <xdr:rowOff>279400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13</xdr:row>
          <xdr:rowOff>31750</xdr:rowOff>
        </xdr:from>
        <xdr:to>
          <xdr:col>3</xdr:col>
          <xdr:colOff>660400</xdr:colOff>
          <xdr:row>13</xdr:row>
          <xdr:rowOff>279400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1090" name="Group Box 66" descr="0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11</xdr:row>
          <xdr:rowOff>31750</xdr:rowOff>
        </xdr:from>
        <xdr:to>
          <xdr:col>1</xdr:col>
          <xdr:colOff>660400</xdr:colOff>
          <xdr:row>11</xdr:row>
          <xdr:rowOff>279400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11</xdr:row>
          <xdr:rowOff>31750</xdr:rowOff>
        </xdr:from>
        <xdr:to>
          <xdr:col>2</xdr:col>
          <xdr:colOff>660400</xdr:colOff>
          <xdr:row>11</xdr:row>
          <xdr:rowOff>279400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</xdr:row>
          <xdr:rowOff>31750</xdr:rowOff>
        </xdr:from>
        <xdr:to>
          <xdr:col>3</xdr:col>
          <xdr:colOff>660400</xdr:colOff>
          <xdr:row>11</xdr:row>
          <xdr:rowOff>279400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7"/>
  <sheetViews>
    <sheetView workbookViewId="0">
      <selection activeCell="A2" sqref="A2"/>
    </sheetView>
  </sheetViews>
  <sheetFormatPr defaultRowHeight="13" x14ac:dyDescent="0.2"/>
  <cols>
    <col min="1" max="1" width="21.6328125" bestFit="1" customWidth="1"/>
  </cols>
  <sheetData>
    <row r="1" spans="1:4" x14ac:dyDescent="0.2">
      <c r="A1" s="1" t="s">
        <v>0</v>
      </c>
    </row>
    <row r="2" spans="1:4" x14ac:dyDescent="0.2">
      <c r="A2">
        <v>10</v>
      </c>
    </row>
    <row r="4" spans="1:4" x14ac:dyDescent="0.2">
      <c r="A4" s="14" t="s">
        <v>7</v>
      </c>
      <c r="B4" s="14" t="s">
        <v>3</v>
      </c>
      <c r="C4" s="14"/>
      <c r="D4" s="14"/>
    </row>
    <row r="5" spans="1:4" ht="25" customHeight="1" x14ac:dyDescent="0.2">
      <c r="A5" s="13">
        <v>0</v>
      </c>
      <c r="B5" s="6"/>
      <c r="C5" s="17"/>
    </row>
    <row r="6" spans="1:4" ht="25" customHeight="1" x14ac:dyDescent="0.2">
      <c r="A6" s="13" t="s">
        <v>8</v>
      </c>
      <c r="B6" s="6"/>
      <c r="C6" s="17">
        <v>1</v>
      </c>
    </row>
    <row r="7" spans="1:4" ht="25" customHeight="1" x14ac:dyDescent="0.2">
      <c r="A7" s="13">
        <v>5</v>
      </c>
      <c r="B7" s="6"/>
      <c r="C7" s="17">
        <v>1</v>
      </c>
    </row>
    <row r="8" spans="1:4" ht="25" customHeight="1" x14ac:dyDescent="0.2">
      <c r="A8" s="13" t="s">
        <v>46</v>
      </c>
      <c r="B8" s="6"/>
      <c r="C8" s="17">
        <v>1</v>
      </c>
    </row>
    <row r="9" spans="1:4" ht="25" customHeight="1" x14ac:dyDescent="0.2">
      <c r="A9" s="13" t="s">
        <v>47</v>
      </c>
      <c r="B9" s="6"/>
      <c r="C9" s="17">
        <v>1</v>
      </c>
    </row>
    <row r="10" spans="1:4" ht="25" customHeight="1" x14ac:dyDescent="0.2">
      <c r="A10" s="13" t="s">
        <v>48</v>
      </c>
      <c r="B10" s="6"/>
      <c r="C10" s="17">
        <v>1</v>
      </c>
    </row>
    <row r="11" spans="1:4" ht="25" customHeight="1" x14ac:dyDescent="0.2">
      <c r="A11" s="13">
        <v>10</v>
      </c>
      <c r="B11" s="6"/>
      <c r="C11" s="17">
        <v>1</v>
      </c>
    </row>
    <row r="12" spans="1:4" ht="25" customHeight="1" x14ac:dyDescent="0.2">
      <c r="A12" s="13" t="s">
        <v>51</v>
      </c>
      <c r="B12" s="6"/>
      <c r="C12" s="17">
        <v>1</v>
      </c>
    </row>
    <row r="13" spans="1:4" ht="25" customHeight="1" x14ac:dyDescent="0.2">
      <c r="A13" s="13" t="s">
        <v>49</v>
      </c>
      <c r="B13" s="6"/>
      <c r="C13" s="17">
        <v>1</v>
      </c>
    </row>
    <row r="14" spans="1:4" ht="25" customHeight="1" x14ac:dyDescent="0.2">
      <c r="A14" s="13" t="s">
        <v>50</v>
      </c>
      <c r="B14" s="6"/>
      <c r="C14" s="17">
        <v>1</v>
      </c>
    </row>
    <row r="15" spans="1:4" ht="25" customHeight="1" x14ac:dyDescent="0.2">
      <c r="A15" s="13" t="s">
        <v>45</v>
      </c>
      <c r="B15" s="18"/>
      <c r="C15" s="17"/>
    </row>
    <row r="17" spans="1:4" x14ac:dyDescent="0.2">
      <c r="A17" s="1" t="s">
        <v>1</v>
      </c>
      <c r="B17" s="4" t="s">
        <v>5</v>
      </c>
      <c r="C17" s="4" t="s">
        <v>6</v>
      </c>
      <c r="D17" s="4" t="s">
        <v>15</v>
      </c>
    </row>
    <row r="18" spans="1:4" x14ac:dyDescent="0.2">
      <c r="A18" s="13">
        <v>1</v>
      </c>
      <c r="B18">
        <f ca="1">計算!B15</f>
        <v>4</v>
      </c>
      <c r="C18">
        <f ca="1">計算!C15</f>
        <v>8</v>
      </c>
      <c r="D18">
        <f ca="1">IFERROR(B18+C18,"？")</f>
        <v>12</v>
      </c>
    </row>
    <row r="19" spans="1:4" x14ac:dyDescent="0.2">
      <c r="A19" s="13">
        <v>2</v>
      </c>
      <c r="B19">
        <f ca="1">計算!B16</f>
        <v>9</v>
      </c>
      <c r="C19">
        <f ca="1">計算!C16</f>
        <v>4</v>
      </c>
      <c r="D19">
        <f t="shared" ref="D19:D37" ca="1" si="0">IFERROR(B19+C19,"？")</f>
        <v>13</v>
      </c>
    </row>
    <row r="20" spans="1:4" x14ac:dyDescent="0.2">
      <c r="A20" s="13">
        <v>3</v>
      </c>
      <c r="B20">
        <f ca="1">計算!B17</f>
        <v>8</v>
      </c>
      <c r="C20">
        <f ca="1">計算!C17</f>
        <v>3</v>
      </c>
      <c r="D20">
        <f t="shared" ca="1" si="0"/>
        <v>11</v>
      </c>
    </row>
    <row r="21" spans="1:4" x14ac:dyDescent="0.2">
      <c r="A21" s="13">
        <v>4</v>
      </c>
      <c r="B21">
        <f ca="1">計算!B18</f>
        <v>8</v>
      </c>
      <c r="C21">
        <f ca="1">計算!C18</f>
        <v>5</v>
      </c>
      <c r="D21">
        <f t="shared" ca="1" si="0"/>
        <v>13</v>
      </c>
    </row>
    <row r="22" spans="1:4" x14ac:dyDescent="0.2">
      <c r="A22" s="13">
        <v>5</v>
      </c>
      <c r="B22">
        <f ca="1">計算!B19</f>
        <v>4</v>
      </c>
      <c r="C22">
        <f ca="1">計算!C19</f>
        <v>7</v>
      </c>
      <c r="D22">
        <f t="shared" ca="1" si="0"/>
        <v>11</v>
      </c>
    </row>
    <row r="23" spans="1:4" x14ac:dyDescent="0.2">
      <c r="A23" s="13">
        <v>6</v>
      </c>
      <c r="B23">
        <f ca="1">計算!B20</f>
        <v>2</v>
      </c>
      <c r="C23">
        <f ca="1">計算!C20</f>
        <v>9</v>
      </c>
      <c r="D23">
        <f t="shared" ca="1" si="0"/>
        <v>11</v>
      </c>
    </row>
    <row r="24" spans="1:4" x14ac:dyDescent="0.2">
      <c r="A24" s="13">
        <v>7</v>
      </c>
      <c r="B24">
        <f ca="1">計算!B21</f>
        <v>9</v>
      </c>
      <c r="C24">
        <f ca="1">計算!C21</f>
        <v>5</v>
      </c>
      <c r="D24">
        <f t="shared" ca="1" si="0"/>
        <v>14</v>
      </c>
    </row>
    <row r="25" spans="1:4" x14ac:dyDescent="0.2">
      <c r="A25" s="13">
        <v>8</v>
      </c>
      <c r="B25">
        <f ca="1">計算!B22</f>
        <v>5</v>
      </c>
      <c r="C25">
        <f ca="1">計算!C22</f>
        <v>7</v>
      </c>
      <c r="D25">
        <f t="shared" ca="1" si="0"/>
        <v>12</v>
      </c>
    </row>
    <row r="26" spans="1:4" x14ac:dyDescent="0.2">
      <c r="A26" s="13">
        <v>9</v>
      </c>
      <c r="B26">
        <f ca="1">計算!B23</f>
        <v>6</v>
      </c>
      <c r="C26">
        <f ca="1">計算!C23</f>
        <v>5</v>
      </c>
      <c r="D26">
        <f t="shared" ca="1" si="0"/>
        <v>11</v>
      </c>
    </row>
    <row r="27" spans="1:4" x14ac:dyDescent="0.2">
      <c r="A27" s="13">
        <v>10</v>
      </c>
      <c r="B27">
        <f ca="1">計算!B24</f>
        <v>3</v>
      </c>
      <c r="C27">
        <f ca="1">計算!C24</f>
        <v>8</v>
      </c>
      <c r="D27">
        <f t="shared" ca="1" si="0"/>
        <v>11</v>
      </c>
    </row>
    <row r="28" spans="1:4" x14ac:dyDescent="0.2">
      <c r="A28" s="13">
        <v>11</v>
      </c>
      <c r="B28" t="str">
        <f ca="1">計算!B25</f>
        <v>？</v>
      </c>
      <c r="C28" t="str">
        <f ca="1">計算!C25</f>
        <v>？</v>
      </c>
      <c r="D28" t="str">
        <f t="shared" ca="1" si="0"/>
        <v>？</v>
      </c>
    </row>
    <row r="29" spans="1:4" x14ac:dyDescent="0.2">
      <c r="A29" s="13">
        <v>12</v>
      </c>
      <c r="B29" t="str">
        <f ca="1">計算!B26</f>
        <v>？</v>
      </c>
      <c r="C29" t="str">
        <f ca="1">計算!C26</f>
        <v>？</v>
      </c>
      <c r="D29" t="str">
        <f t="shared" ca="1" si="0"/>
        <v>？</v>
      </c>
    </row>
    <row r="30" spans="1:4" x14ac:dyDescent="0.2">
      <c r="A30" s="13">
        <v>13</v>
      </c>
      <c r="B30" t="str">
        <f ca="1">計算!B27</f>
        <v>？</v>
      </c>
      <c r="C30" t="str">
        <f ca="1">計算!C27</f>
        <v>？</v>
      </c>
      <c r="D30" t="str">
        <f t="shared" ca="1" si="0"/>
        <v>？</v>
      </c>
    </row>
    <row r="31" spans="1:4" x14ac:dyDescent="0.2">
      <c r="A31" s="13">
        <v>14</v>
      </c>
      <c r="B31" t="str">
        <f ca="1">計算!B28</f>
        <v>？</v>
      </c>
      <c r="C31" t="str">
        <f ca="1">計算!C28</f>
        <v>？</v>
      </c>
      <c r="D31" t="str">
        <f t="shared" ca="1" si="0"/>
        <v>？</v>
      </c>
    </row>
    <row r="32" spans="1:4" x14ac:dyDescent="0.2">
      <c r="A32" s="13">
        <v>15</v>
      </c>
      <c r="B32" t="str">
        <f ca="1">計算!B29</f>
        <v>？</v>
      </c>
      <c r="C32" t="str">
        <f ca="1">計算!C29</f>
        <v>？</v>
      </c>
      <c r="D32" t="str">
        <f t="shared" ca="1" si="0"/>
        <v>？</v>
      </c>
    </row>
    <row r="33" spans="1:4" x14ac:dyDescent="0.2">
      <c r="A33" s="13">
        <v>16</v>
      </c>
      <c r="B33" t="str">
        <f ca="1">計算!B30</f>
        <v>？</v>
      </c>
      <c r="C33" t="str">
        <f ca="1">計算!C30</f>
        <v>？</v>
      </c>
      <c r="D33" t="str">
        <f t="shared" ca="1" si="0"/>
        <v>？</v>
      </c>
    </row>
    <row r="34" spans="1:4" x14ac:dyDescent="0.2">
      <c r="A34" s="13">
        <v>17</v>
      </c>
      <c r="B34" t="str">
        <f ca="1">計算!B31</f>
        <v>？</v>
      </c>
      <c r="C34" t="str">
        <f ca="1">計算!C31</f>
        <v>？</v>
      </c>
      <c r="D34" t="str">
        <f t="shared" ca="1" si="0"/>
        <v>？</v>
      </c>
    </row>
    <row r="35" spans="1:4" x14ac:dyDescent="0.2">
      <c r="A35" s="13">
        <v>18</v>
      </c>
      <c r="B35" t="str">
        <f ca="1">計算!B32</f>
        <v>？</v>
      </c>
      <c r="C35" t="str">
        <f ca="1">計算!C32</f>
        <v>？</v>
      </c>
      <c r="D35" t="str">
        <f t="shared" ca="1" si="0"/>
        <v>？</v>
      </c>
    </row>
    <row r="36" spans="1:4" x14ac:dyDescent="0.2">
      <c r="A36" s="13">
        <v>19</v>
      </c>
      <c r="B36" t="str">
        <f ca="1">計算!B33</f>
        <v>？</v>
      </c>
      <c r="C36" t="str">
        <f ca="1">計算!C33</f>
        <v>？</v>
      </c>
      <c r="D36" t="str">
        <f t="shared" ca="1" si="0"/>
        <v>？</v>
      </c>
    </row>
    <row r="37" spans="1:4" x14ac:dyDescent="0.2">
      <c r="A37" s="13">
        <v>20</v>
      </c>
      <c r="B37" t="str">
        <f ca="1">計算!B34</f>
        <v>？</v>
      </c>
      <c r="C37" t="str">
        <f ca="1">計算!C34</f>
        <v>？</v>
      </c>
      <c r="D37" t="str">
        <f t="shared" ca="1" si="0"/>
        <v>？</v>
      </c>
    </row>
  </sheetData>
  <phoneticPr fontId="1"/>
  <conditionalFormatting sqref="B5:B11 B15">
    <cfRule type="cellIs" dxfId="3" priority="2" operator="equal">
      <formula>"のみ"</formula>
    </cfRule>
  </conditionalFormatting>
  <conditionalFormatting sqref="B12:B14">
    <cfRule type="cellIs" dxfId="2" priority="1" operator="equal">
      <formula>"のみ"</formula>
    </cfRule>
  </conditionalFormatting>
  <dataValidations count="3">
    <dataValidation type="whole" allowBlank="1" showDropDown="1" showInputMessage="1" showErrorMessage="1" errorTitle="無効な値" error="「1」「2」「3」から選択してください。_x000a_" sqref="B5:B14" xr:uid="{00000000-0002-0000-0000-000000000000}">
      <formula1>1</formula1>
      <formula2>3</formula2>
    </dataValidation>
    <dataValidation type="list" allowBlank="1" showErrorMessage="1" error="問題数は10または20のみです。" sqref="A2" xr:uid="{00000000-0002-0000-0000-000001000000}">
      <formula1>"10, 20"</formula1>
    </dataValidation>
    <dataValidation type="whole" allowBlank="1" showDropDown="1" showInputMessage="1" showErrorMessage="1" errorTitle="無効な値" error="「1」「2」から選択してください。_x000a_" sqref="B15" xr:uid="{00000000-0002-0000-0000-000002000000}">
      <formula1>1</formula1>
      <formula2>2</formula2>
    </dataValidation>
  </dataValidation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</xdr:row>
                    <xdr:rowOff>31750</xdr:rowOff>
                  </from>
                  <to>
                    <xdr:col>1</xdr:col>
                    <xdr:colOff>666750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4</xdr:row>
                    <xdr:rowOff>31750</xdr:rowOff>
                  </from>
                  <to>
                    <xdr:col>2</xdr:col>
                    <xdr:colOff>666750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4</xdr:row>
                    <xdr:rowOff>31750</xdr:rowOff>
                  </from>
                  <to>
                    <xdr:col>3</xdr:col>
                    <xdr:colOff>660400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Group Box 8">
              <controlPr defaultSize="0" autoFill="0" autoPict="0" altText="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Option Button 24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5</xdr:row>
                    <xdr:rowOff>31750</xdr:rowOff>
                  </from>
                  <to>
                    <xdr:col>1</xdr:col>
                    <xdr:colOff>660400</xdr:colOff>
                    <xdr:row>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Option Button 25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5</xdr:row>
                    <xdr:rowOff>31750</xdr:rowOff>
                  </from>
                  <to>
                    <xdr:col>2</xdr:col>
                    <xdr:colOff>660400</xdr:colOff>
                    <xdr:row>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Option Button 26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5</xdr:row>
                    <xdr:rowOff>31750</xdr:rowOff>
                  </from>
                  <to>
                    <xdr:col>3</xdr:col>
                    <xdr:colOff>660400</xdr:colOff>
                    <xdr:row>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Group Box 27">
              <controlPr defaultSize="0" autoFill="0" autoPict="0" altTex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Option Button 29">
              <controlPr defaultSize="0" autoFill="0" autoLine="0" autoPict="0" altText="">
                <anchor moveWithCells="1" sizeWithCells="1">
                  <from>
                    <xdr:col>1</xdr:col>
                    <xdr:colOff>12700</xdr:colOff>
                    <xdr:row>6</xdr:row>
                    <xdr:rowOff>31750</xdr:rowOff>
                  </from>
                  <to>
                    <xdr:col>1</xdr:col>
                    <xdr:colOff>660400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Option Button 30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6</xdr:row>
                    <xdr:rowOff>31750</xdr:rowOff>
                  </from>
                  <to>
                    <xdr:col>2</xdr:col>
                    <xdr:colOff>660400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Option Button 31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6</xdr:row>
                    <xdr:rowOff>31750</xdr:rowOff>
                  </from>
                  <to>
                    <xdr:col>3</xdr:col>
                    <xdr:colOff>660400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Group Box 32">
              <controlPr defaultSize="0" autoFill="0" autoPict="0" altTex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Option Button 37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8</xdr:row>
                    <xdr:rowOff>31750</xdr:rowOff>
                  </from>
                  <to>
                    <xdr:col>1</xdr:col>
                    <xdr:colOff>660400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7" name="Option Button 38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8</xdr:row>
                    <xdr:rowOff>31750</xdr:rowOff>
                  </from>
                  <to>
                    <xdr:col>2</xdr:col>
                    <xdr:colOff>660400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8" name="Option Button 39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8</xdr:row>
                    <xdr:rowOff>31750</xdr:rowOff>
                  </from>
                  <to>
                    <xdr:col>3</xdr:col>
                    <xdr:colOff>660400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Group Box 40">
              <controlPr defaultSize="0" autoFill="0" autoPict="0" altTex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Option Button 41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9</xdr:row>
                    <xdr:rowOff>31750</xdr:rowOff>
                  </from>
                  <to>
                    <xdr:col>1</xdr:col>
                    <xdr:colOff>660400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Option Button 42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9</xdr:row>
                    <xdr:rowOff>31750</xdr:rowOff>
                  </from>
                  <to>
                    <xdr:col>2</xdr:col>
                    <xdr:colOff>660400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Option Button 43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9</xdr:row>
                    <xdr:rowOff>31750</xdr:rowOff>
                  </from>
                  <to>
                    <xdr:col>3</xdr:col>
                    <xdr:colOff>660400</xdr:colOff>
                    <xdr:row>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Group Box 44">
              <controlPr defaultSize="0" autoFill="0" autoPict="0" altTex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4" name="Option Button 45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10</xdr:row>
                    <xdr:rowOff>31750</xdr:rowOff>
                  </from>
                  <to>
                    <xdr:col>1</xdr:col>
                    <xdr:colOff>660400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5" name="Option Button 46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10</xdr:row>
                    <xdr:rowOff>31750</xdr:rowOff>
                  </from>
                  <to>
                    <xdr:col>2</xdr:col>
                    <xdr:colOff>660400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6" name="Option Button 47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10</xdr:row>
                    <xdr:rowOff>31750</xdr:rowOff>
                  </from>
                  <to>
                    <xdr:col>3</xdr:col>
                    <xdr:colOff>660400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7" name="Group Box 48">
              <controlPr defaultSize="0" autoFill="0" autoPict="0" altTex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8" name="Option Button 50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14</xdr:row>
                    <xdr:rowOff>31750</xdr:rowOff>
                  </from>
                  <to>
                    <xdr:col>1</xdr:col>
                    <xdr:colOff>660400</xdr:colOff>
                    <xdr:row>14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9" name="Option Button 51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14</xdr:row>
                    <xdr:rowOff>31750</xdr:rowOff>
                  </from>
                  <to>
                    <xdr:col>2</xdr:col>
                    <xdr:colOff>660400</xdr:colOff>
                    <xdr:row>14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0" name="Group Box 52">
              <controlPr defaultSize="0" autoFill="0" autoPict="0" altTex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1" name="Group Box 55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2" name="Option Button 56">
              <controlPr defaultSize="0" autoFill="0" autoLine="0" autoPict="0">
                <anchor moveWithCells="1">
                  <from>
                    <xdr:col>1</xdr:col>
                    <xdr:colOff>12700</xdr:colOff>
                    <xdr:row>7</xdr:row>
                    <xdr:rowOff>31750</xdr:rowOff>
                  </from>
                  <to>
                    <xdr:col>1</xdr:col>
                    <xdr:colOff>660400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3" name="Option Button 57">
              <controlPr defaultSize="0" autoFill="0" autoLine="0" autoPict="0">
                <anchor moveWithCells="1">
                  <from>
                    <xdr:col>2</xdr:col>
                    <xdr:colOff>12700</xdr:colOff>
                    <xdr:row>7</xdr:row>
                    <xdr:rowOff>31750</xdr:rowOff>
                  </from>
                  <to>
                    <xdr:col>2</xdr:col>
                    <xdr:colOff>660400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4" name="Option Button 58">
              <controlPr defaultSize="0" autoFill="0" autoLine="0" autoPict="0">
                <anchor moveWithCells="1">
                  <from>
                    <xdr:col>3</xdr:col>
                    <xdr:colOff>12700</xdr:colOff>
                    <xdr:row>7</xdr:row>
                    <xdr:rowOff>31750</xdr:rowOff>
                  </from>
                  <to>
                    <xdr:col>3</xdr:col>
                    <xdr:colOff>660400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5" name="Option Button 59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12</xdr:row>
                    <xdr:rowOff>31750</xdr:rowOff>
                  </from>
                  <to>
                    <xdr:col>1</xdr:col>
                    <xdr:colOff>660400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6" name="Option Button 60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12</xdr:row>
                    <xdr:rowOff>31750</xdr:rowOff>
                  </from>
                  <to>
                    <xdr:col>2</xdr:col>
                    <xdr:colOff>660400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7" name="Option Button 61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12</xdr:row>
                    <xdr:rowOff>31750</xdr:rowOff>
                  </from>
                  <to>
                    <xdr:col>3</xdr:col>
                    <xdr:colOff>660400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8" name="Group Box 62">
              <controlPr defaultSize="0" autoFill="0" autoPict="0" altText="0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Option Button 63">
              <controlPr defaultSize="0" autoFill="0" autoLine="0" autoPict="0">
                <anchor moveWithCells="1" sizeWithCells="1">
                  <from>
                    <xdr:col>1</xdr:col>
                    <xdr:colOff>12700</xdr:colOff>
                    <xdr:row>13</xdr:row>
                    <xdr:rowOff>31750</xdr:rowOff>
                  </from>
                  <to>
                    <xdr:col>1</xdr:col>
                    <xdr:colOff>660400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Option Button 64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13</xdr:row>
                    <xdr:rowOff>31750</xdr:rowOff>
                  </from>
                  <to>
                    <xdr:col>2</xdr:col>
                    <xdr:colOff>660400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1" name="Option Button 65">
              <controlPr defaultSize="0" autoFill="0" autoLine="0" autoPict="0">
                <anchor moveWithCells="1" sizeWithCells="1">
                  <from>
                    <xdr:col>3</xdr:col>
                    <xdr:colOff>12700</xdr:colOff>
                    <xdr:row>13</xdr:row>
                    <xdr:rowOff>31750</xdr:rowOff>
                  </from>
                  <to>
                    <xdr:col>3</xdr:col>
                    <xdr:colOff>660400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2" name="Group Box 66">
              <controlPr defaultSize="0" autoFill="0" autoPict="0" altTex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3" name="Group Box 67">
              <controlPr defaultSize="0" autoFill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4" name="Option Button 68">
              <controlPr defaultSize="0" autoFill="0" autoLine="0" autoPict="0">
                <anchor moveWithCells="1">
                  <from>
                    <xdr:col>1</xdr:col>
                    <xdr:colOff>12700</xdr:colOff>
                    <xdr:row>11</xdr:row>
                    <xdr:rowOff>31750</xdr:rowOff>
                  </from>
                  <to>
                    <xdr:col>1</xdr:col>
                    <xdr:colOff>660400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5" name="Option Button 69">
              <controlPr defaultSize="0" autoFill="0" autoLine="0" autoPict="0">
                <anchor moveWithCells="1">
                  <from>
                    <xdr:col>2</xdr:col>
                    <xdr:colOff>12700</xdr:colOff>
                    <xdr:row>11</xdr:row>
                    <xdr:rowOff>31750</xdr:rowOff>
                  </from>
                  <to>
                    <xdr:col>2</xdr:col>
                    <xdr:colOff>660400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6" name="Option Button 70">
              <controlPr defaultSize="0" autoFill="0" autoLine="0" autoPict="0">
                <anchor moveWithCells="1">
                  <from>
                    <xdr:col>3</xdr:col>
                    <xdr:colOff>12700</xdr:colOff>
                    <xdr:row>11</xdr:row>
                    <xdr:rowOff>31750</xdr:rowOff>
                  </from>
                  <to>
                    <xdr:col>3</xdr:col>
                    <xdr:colOff>660400</xdr:colOff>
                    <xdr:row>11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25"/>
  <sheetViews>
    <sheetView tabSelected="1" zoomScaleNormal="100" workbookViewId="0">
      <selection activeCell="G7" sqref="G7"/>
    </sheetView>
  </sheetViews>
  <sheetFormatPr defaultColWidth="9" defaultRowHeight="13" x14ac:dyDescent="0.2"/>
  <cols>
    <col min="1" max="1" width="2.453125" customWidth="1"/>
    <col min="2" max="2" width="6.6328125" customWidth="1"/>
    <col min="3" max="7" width="5.6328125" customWidth="1"/>
    <col min="8" max="8" width="10.6328125" customWidth="1"/>
    <col min="9" max="9" width="6.6328125" customWidth="1"/>
    <col min="10" max="14" width="5.6328125" customWidth="1"/>
  </cols>
  <sheetData>
    <row r="1" spans="2:14" ht="17.149999999999999" customHeight="1" x14ac:dyDescent="0.2">
      <c r="L1" s="2"/>
      <c r="M1" s="5" t="s">
        <v>2</v>
      </c>
    </row>
    <row r="2" spans="2:14" ht="20.149999999999999" customHeight="1" x14ac:dyDescent="0.2">
      <c r="L2" s="2"/>
      <c r="M2" s="3"/>
    </row>
    <row r="3" spans="2:14" ht="19.75" customHeight="1" x14ac:dyDescent="0.2">
      <c r="B3" s="8" t="s">
        <v>9</v>
      </c>
      <c r="C3" s="8"/>
      <c r="F3" s="8"/>
      <c r="M3" s="9" t="s">
        <v>4</v>
      </c>
    </row>
    <row r="4" spans="2:14" ht="20.149999999999999" customHeight="1" x14ac:dyDescent="0.2"/>
    <row r="5" spans="2:14" ht="36.75" customHeight="1" x14ac:dyDescent="0.2">
      <c r="B5" s="16" t="s">
        <v>44</v>
      </c>
      <c r="C5" s="10">
        <v>4</v>
      </c>
      <c r="D5" s="11" t="s">
        <v>11</v>
      </c>
      <c r="E5" s="11">
        <v>2</v>
      </c>
      <c r="F5" s="11" t="s">
        <v>12</v>
      </c>
      <c r="G5" s="11">
        <v>6</v>
      </c>
      <c r="H5" s="12" t="str">
        <f ca="1">IFERROR(QUOTIENT(OFFSET(入力!$A$18,#REF!,2),10),"？")</f>
        <v>？</v>
      </c>
      <c r="K5" s="12" t="str">
        <f ca="1">IFERROR(QUOTIENT(OFFSET(入力!$A$18,#REF!,2),10),"？")</f>
        <v>？</v>
      </c>
      <c r="L5" s="12" t="str">
        <f ca="1">IFERROR(MOD(OFFSET(入力!$A$18,#REF!,2),10),"？")</f>
        <v>？</v>
      </c>
    </row>
    <row r="6" spans="2:14" ht="20.149999999999999" customHeight="1" x14ac:dyDescent="0.2">
      <c r="B6" s="10"/>
      <c r="C6" s="10"/>
    </row>
    <row r="7" spans="2:14" ht="36.75" customHeight="1" x14ac:dyDescent="0.2">
      <c r="B7" s="16" t="s">
        <v>10</v>
      </c>
      <c r="C7" s="11">
        <f ca="1">入力!B18</f>
        <v>4</v>
      </c>
      <c r="D7" s="11" t="s">
        <v>11</v>
      </c>
      <c r="E7" s="11">
        <f ca="1">入力!C18</f>
        <v>8</v>
      </c>
      <c r="F7" s="11" t="s">
        <v>12</v>
      </c>
      <c r="G7" s="12">
        <f ca="1">入力!D18</f>
        <v>12</v>
      </c>
      <c r="I7" s="16" t="s">
        <v>43</v>
      </c>
      <c r="J7" s="11" t="str">
        <f ca="1">入力!B28</f>
        <v>？</v>
      </c>
      <c r="K7" s="11" t="s">
        <v>11</v>
      </c>
      <c r="L7" s="11" t="str">
        <f ca="1">入力!C28</f>
        <v>？</v>
      </c>
      <c r="M7" s="12" t="s">
        <v>12</v>
      </c>
      <c r="N7" s="12" t="str">
        <f ca="1">入力!D28</f>
        <v>？</v>
      </c>
    </row>
    <row r="8" spans="2:14" ht="20.149999999999999" customHeight="1" x14ac:dyDescent="0.2"/>
    <row r="9" spans="2:14" ht="36.75" customHeight="1" x14ac:dyDescent="0.2">
      <c r="B9" s="16" t="s">
        <v>27</v>
      </c>
      <c r="C9" s="11">
        <f ca="1">入力!B19</f>
        <v>9</v>
      </c>
      <c r="D9" s="11" t="s">
        <v>11</v>
      </c>
      <c r="E9" s="11">
        <f ca="1">入力!C19</f>
        <v>4</v>
      </c>
      <c r="F9" s="12" t="s">
        <v>12</v>
      </c>
      <c r="G9" s="12">
        <f ca="1">入力!D19</f>
        <v>13</v>
      </c>
      <c r="I9" s="16" t="s">
        <v>42</v>
      </c>
      <c r="J9" s="11" t="str">
        <f ca="1">入力!B29</f>
        <v>？</v>
      </c>
      <c r="K9" s="11" t="s">
        <v>11</v>
      </c>
      <c r="L9" s="11" t="str">
        <f ca="1">入力!C29</f>
        <v>？</v>
      </c>
      <c r="M9" s="12" t="s">
        <v>12</v>
      </c>
      <c r="N9" s="12" t="str">
        <f ca="1">入力!D29</f>
        <v>？</v>
      </c>
    </row>
    <row r="10" spans="2:14" ht="20.149999999999999" customHeight="1" x14ac:dyDescent="0.2"/>
    <row r="11" spans="2:14" ht="36.75" customHeight="1" x14ac:dyDescent="0.2">
      <c r="B11" s="16" t="s">
        <v>28</v>
      </c>
      <c r="C11" s="11">
        <f ca="1">入力!B20</f>
        <v>8</v>
      </c>
      <c r="D11" s="11" t="s">
        <v>11</v>
      </c>
      <c r="E11" s="11">
        <f ca="1">入力!C20</f>
        <v>3</v>
      </c>
      <c r="F11" s="12" t="s">
        <v>22</v>
      </c>
      <c r="G11" s="12">
        <f ca="1">入力!D20</f>
        <v>11</v>
      </c>
      <c r="I11" s="16" t="s">
        <v>41</v>
      </c>
      <c r="J11" s="11" t="str">
        <f ca="1">入力!B30</f>
        <v>？</v>
      </c>
      <c r="K11" s="11" t="s">
        <v>11</v>
      </c>
      <c r="L11" s="11" t="str">
        <f ca="1">入力!C30</f>
        <v>？</v>
      </c>
      <c r="M11" s="12" t="s">
        <v>12</v>
      </c>
      <c r="N11" s="12" t="str">
        <f ca="1">入力!D30</f>
        <v>？</v>
      </c>
    </row>
    <row r="12" spans="2:14" ht="20.149999999999999" customHeight="1" x14ac:dyDescent="0.2"/>
    <row r="13" spans="2:14" ht="36.75" customHeight="1" x14ac:dyDescent="0.2">
      <c r="B13" s="16" t="s">
        <v>29</v>
      </c>
      <c r="C13" s="11">
        <f ca="1">入力!B21</f>
        <v>8</v>
      </c>
      <c r="D13" s="11" t="s">
        <v>11</v>
      </c>
      <c r="E13" s="11">
        <f ca="1">入力!C21</f>
        <v>5</v>
      </c>
      <c r="F13" s="12" t="s">
        <v>23</v>
      </c>
      <c r="G13" s="12">
        <f ca="1">入力!D21</f>
        <v>13</v>
      </c>
      <c r="I13" s="16" t="s">
        <v>13</v>
      </c>
      <c r="J13" s="11" t="str">
        <f ca="1">入力!B31</f>
        <v>？</v>
      </c>
      <c r="K13" s="11" t="s">
        <v>11</v>
      </c>
      <c r="L13" s="11" t="str">
        <f ca="1">入力!C31</f>
        <v>？</v>
      </c>
      <c r="M13" s="12" t="s">
        <v>24</v>
      </c>
      <c r="N13" s="12" t="str">
        <f ca="1">入力!D31</f>
        <v>？</v>
      </c>
    </row>
    <row r="14" spans="2:14" ht="20.149999999999999" customHeight="1" x14ac:dyDescent="0.2"/>
    <row r="15" spans="2:14" ht="36.75" customHeight="1" x14ac:dyDescent="0.2">
      <c r="B15" s="16" t="s">
        <v>30</v>
      </c>
      <c r="C15" s="11">
        <f ca="1">入力!B22</f>
        <v>4</v>
      </c>
      <c r="D15" s="11" t="s">
        <v>11</v>
      </c>
      <c r="E15" s="11">
        <f ca="1">入力!C22</f>
        <v>7</v>
      </c>
      <c r="F15" s="12" t="s">
        <v>23</v>
      </c>
      <c r="G15" s="12">
        <f ca="1">入力!D22</f>
        <v>11</v>
      </c>
      <c r="I15" s="16" t="s">
        <v>14</v>
      </c>
      <c r="J15" s="11" t="str">
        <f ca="1">入力!B32</f>
        <v>？</v>
      </c>
      <c r="K15" s="11" t="s">
        <v>11</v>
      </c>
      <c r="L15" s="11" t="str">
        <f ca="1">入力!C32</f>
        <v>？</v>
      </c>
      <c r="M15" s="12" t="s">
        <v>12</v>
      </c>
      <c r="N15" s="12" t="str">
        <f ca="1">入力!D32</f>
        <v>？</v>
      </c>
    </row>
    <row r="16" spans="2:14" ht="20.149999999999999" customHeight="1" x14ac:dyDescent="0.2"/>
    <row r="17" spans="2:14" ht="36.75" customHeight="1" x14ac:dyDescent="0.2">
      <c r="B17" s="16" t="s">
        <v>31</v>
      </c>
      <c r="C17" s="11">
        <f ca="1">入力!B23</f>
        <v>2</v>
      </c>
      <c r="D17" s="11" t="s">
        <v>11</v>
      </c>
      <c r="E17" s="11">
        <f ca="1">入力!C23</f>
        <v>9</v>
      </c>
      <c r="F17" s="12" t="s">
        <v>23</v>
      </c>
      <c r="G17" s="12">
        <f ca="1">入力!D23</f>
        <v>11</v>
      </c>
      <c r="I17" s="16" t="s">
        <v>40</v>
      </c>
      <c r="J17" s="11" t="str">
        <f ca="1">入力!B33</f>
        <v>？</v>
      </c>
      <c r="K17" s="11" t="s">
        <v>11</v>
      </c>
      <c r="L17" s="11" t="str">
        <f ca="1">入力!C33</f>
        <v>？</v>
      </c>
      <c r="M17" s="12" t="s">
        <v>25</v>
      </c>
      <c r="N17" s="12" t="str">
        <f ca="1">入力!D33</f>
        <v>？</v>
      </c>
    </row>
    <row r="18" spans="2:14" ht="20.149999999999999" customHeight="1" x14ac:dyDescent="0.2"/>
    <row r="19" spans="2:14" ht="36.75" customHeight="1" x14ac:dyDescent="0.2">
      <c r="B19" s="16" t="s">
        <v>32</v>
      </c>
      <c r="C19" s="11">
        <f ca="1">入力!B24</f>
        <v>9</v>
      </c>
      <c r="D19" s="11" t="s">
        <v>11</v>
      </c>
      <c r="E19" s="11">
        <f ca="1">入力!C24</f>
        <v>5</v>
      </c>
      <c r="F19" s="12" t="s">
        <v>12</v>
      </c>
      <c r="G19" s="12">
        <f ca="1">入力!D24</f>
        <v>14</v>
      </c>
      <c r="I19" s="16" t="s">
        <v>39</v>
      </c>
      <c r="J19" s="11" t="str">
        <f ca="1">入力!B34</f>
        <v>？</v>
      </c>
      <c r="K19" s="11" t="s">
        <v>11</v>
      </c>
      <c r="L19" s="11" t="str">
        <f ca="1">入力!C34</f>
        <v>？</v>
      </c>
      <c r="M19" s="12" t="s">
        <v>12</v>
      </c>
      <c r="N19" s="12" t="str">
        <f ca="1">入力!D34</f>
        <v>？</v>
      </c>
    </row>
    <row r="20" spans="2:14" ht="20.149999999999999" customHeight="1" x14ac:dyDescent="0.2"/>
    <row r="21" spans="2:14" ht="36.75" customHeight="1" x14ac:dyDescent="0.2">
      <c r="B21" s="16" t="s">
        <v>33</v>
      </c>
      <c r="C21" s="11">
        <f ca="1">入力!B25</f>
        <v>5</v>
      </c>
      <c r="D21" s="11" t="s">
        <v>11</v>
      </c>
      <c r="E21" s="11">
        <f ca="1">入力!C25</f>
        <v>7</v>
      </c>
      <c r="F21" s="12" t="s">
        <v>12</v>
      </c>
      <c r="G21" s="12">
        <f ca="1">入力!D25</f>
        <v>12</v>
      </c>
      <c r="I21" s="16" t="s">
        <v>38</v>
      </c>
      <c r="J21" s="11" t="str">
        <f ca="1">入力!B35</f>
        <v>？</v>
      </c>
      <c r="K21" s="11" t="s">
        <v>11</v>
      </c>
      <c r="L21" s="11" t="str">
        <f ca="1">入力!C35</f>
        <v>？</v>
      </c>
      <c r="M21" s="12" t="s">
        <v>12</v>
      </c>
      <c r="N21" s="12" t="str">
        <f ca="1">入力!D35</f>
        <v>？</v>
      </c>
    </row>
    <row r="22" spans="2:14" ht="20.149999999999999" customHeight="1" x14ac:dyDescent="0.2"/>
    <row r="23" spans="2:14" ht="36.75" customHeight="1" x14ac:dyDescent="0.2">
      <c r="B23" s="16" t="s">
        <v>34</v>
      </c>
      <c r="C23" s="11">
        <f ca="1">入力!B26</f>
        <v>6</v>
      </c>
      <c r="D23" s="11" t="s">
        <v>11</v>
      </c>
      <c r="E23" s="11">
        <f ca="1">入力!C26</f>
        <v>5</v>
      </c>
      <c r="F23" s="12" t="s">
        <v>12</v>
      </c>
      <c r="G23" s="12">
        <f ca="1">入力!D26</f>
        <v>11</v>
      </c>
      <c r="I23" s="16" t="s">
        <v>37</v>
      </c>
      <c r="J23" s="11" t="str">
        <f ca="1">入力!B36</f>
        <v>？</v>
      </c>
      <c r="K23" s="11" t="s">
        <v>11</v>
      </c>
      <c r="L23" s="11" t="str">
        <f ca="1">入力!C36</f>
        <v>？</v>
      </c>
      <c r="M23" s="12" t="s">
        <v>12</v>
      </c>
      <c r="N23" s="12" t="str">
        <f ca="1">入力!D36</f>
        <v>？</v>
      </c>
    </row>
    <row r="24" spans="2:14" ht="20.149999999999999" customHeight="1" x14ac:dyDescent="0.2"/>
    <row r="25" spans="2:14" ht="36.75" customHeight="1" x14ac:dyDescent="0.2">
      <c r="B25" s="16" t="s">
        <v>35</v>
      </c>
      <c r="C25" s="11">
        <f ca="1">入力!B27</f>
        <v>3</v>
      </c>
      <c r="D25" s="11" t="s">
        <v>11</v>
      </c>
      <c r="E25" s="11">
        <f ca="1">入力!C27</f>
        <v>8</v>
      </c>
      <c r="F25" s="12" t="s">
        <v>12</v>
      </c>
      <c r="G25" s="12">
        <f ca="1">入力!D27</f>
        <v>11</v>
      </c>
      <c r="I25" s="16" t="s">
        <v>36</v>
      </c>
      <c r="J25" s="11" t="str">
        <f ca="1">入力!B37</f>
        <v>？</v>
      </c>
      <c r="K25" s="11" t="s">
        <v>11</v>
      </c>
      <c r="L25" s="11" t="str">
        <f ca="1">入力!C37</f>
        <v>？</v>
      </c>
      <c r="M25" s="12" t="s">
        <v>12</v>
      </c>
      <c r="N25" s="12" t="str">
        <f ca="1">入力!D37</f>
        <v>？</v>
      </c>
    </row>
  </sheetData>
  <phoneticPr fontId="1"/>
  <conditionalFormatting sqref="B7:E25 F7">
    <cfRule type="expression" dxfId="1" priority="2">
      <formula>$G7="？"</formula>
    </cfRule>
  </conditionalFormatting>
  <conditionalFormatting sqref="I7:L25">
    <cfRule type="expression" dxfId="0" priority="1">
      <formula>$N$7="？"</formula>
    </cfRule>
  </conditionalFormatting>
  <printOptions horizontalCentered="1"/>
  <pageMargins left="0" right="0" top="0.59055118110236227" bottom="0.59055118110236227" header="0.31496062992125984" footer="0.31496062992125984"/>
  <pageSetup paperSize="1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46"/>
  <sheetViews>
    <sheetView workbookViewId="0">
      <selection activeCell="G2" sqref="G2"/>
    </sheetView>
  </sheetViews>
  <sheetFormatPr defaultRowHeight="13" x14ac:dyDescent="0.2"/>
  <cols>
    <col min="1" max="1" width="21.6328125" bestFit="1" customWidth="1"/>
    <col min="13" max="22" width="9" customWidth="1"/>
    <col min="23" max="23" width="5.6328125" customWidth="1"/>
    <col min="24" max="33" width="4.6328125" customWidth="1"/>
  </cols>
  <sheetData>
    <row r="1" spans="1:11" x14ac:dyDescent="0.2">
      <c r="A1" s="14" t="s">
        <v>15</v>
      </c>
      <c r="B1" s="1" t="s">
        <v>3</v>
      </c>
      <c r="C1" s="4" t="s">
        <v>21</v>
      </c>
      <c r="D1" s="4" t="s">
        <v>26</v>
      </c>
      <c r="E1" s="7"/>
      <c r="F1" s="7"/>
      <c r="G1" s="15" t="s">
        <v>20</v>
      </c>
    </row>
    <row r="2" spans="1:11" x14ac:dyDescent="0.2">
      <c r="A2" s="13">
        <f>入力!A5</f>
        <v>0</v>
      </c>
      <c r="B2">
        <v>2</v>
      </c>
      <c r="C2" s="7">
        <f>IF(CHOOSE($B2,COUNTIF($B$2:$B$11,3)=0,FALSE,COUNTIF($B$2:$B$11,3)=1),CHOOSE($G$12,1,0),0)</f>
        <v>0</v>
      </c>
      <c r="D2" s="7">
        <f ca="1">COUNTIF($D$15:$D$34,0)</f>
        <v>0</v>
      </c>
      <c r="E2" s="7"/>
      <c r="F2" s="7"/>
      <c r="G2">
        <f>入力!A2</f>
        <v>10</v>
      </c>
    </row>
    <row r="3" spans="1:11" x14ac:dyDescent="0.2">
      <c r="A3" s="13" t="str">
        <f>入力!A6</f>
        <v>1～4</v>
      </c>
      <c r="B3">
        <v>2</v>
      </c>
      <c r="C3" s="7">
        <f>IF(CHOOSE($B3,COUNTIF($B$2:$B$11,3)=0,FALSE,COUNTIF($B$2:$B$11,3)=1),CHOOSE($G$12,14,6),0)</f>
        <v>0</v>
      </c>
      <c r="D3" s="7">
        <f ca="1">COUNTIFS($D$15:$D$34,"&gt;0",$D$15:$D$34,"&lt;5")</f>
        <v>0</v>
      </c>
      <c r="E3" s="7"/>
    </row>
    <row r="4" spans="1:11" x14ac:dyDescent="0.2">
      <c r="A4" s="13">
        <f>入力!A7</f>
        <v>5</v>
      </c>
      <c r="B4">
        <v>2</v>
      </c>
      <c r="C4" s="7">
        <f>IF(CHOOSE($B4,COUNTIF($B$2:$B$11,3)=0,FALSE,COUNTIF($B$2:$B$11,3)=1),CHOOSE($G$12,6,4),0)</f>
        <v>0</v>
      </c>
      <c r="D4" s="7">
        <f ca="1">COUNTIF($D$15:$D$34,5)</f>
        <v>0</v>
      </c>
      <c r="E4" s="7"/>
    </row>
    <row r="5" spans="1:11" x14ac:dyDescent="0.2">
      <c r="A5" s="13" t="str">
        <f>入力!A8</f>
        <v>6～9 [5+ε]</v>
      </c>
      <c r="B5">
        <v>2</v>
      </c>
      <c r="C5" s="7">
        <f>IF(CHOOSE($B5,COUNTIF($B$2:$B$11,3)=0,FALSE,COUNTIF($B$2:$B$11,3)=1),8,0)</f>
        <v>0</v>
      </c>
      <c r="D5" s="7">
        <f ca="1">COUNTIFS($D$15:$D$34,"&gt;5",$D$15:$D$34,"&lt;10",$B$15:$B$34,5)+COUNTIFS($D$15:$D$34,"&gt;5",$D$15:$D$34,"&lt;10",$C$15:$C$34,5)</f>
        <v>0</v>
      </c>
      <c r="E5" s="7"/>
    </row>
    <row r="6" spans="1:11" x14ac:dyDescent="0.2">
      <c r="A6" s="13" t="str">
        <f>入力!A9</f>
        <v>6～9 [6～9+ε]</v>
      </c>
      <c r="B6">
        <v>2</v>
      </c>
      <c r="C6" s="7">
        <f>IF(CHOOSE($B6,COUNTIF($B$2:$B$11,3)=0,FALSE,COUNTIF($B$2:$B$11,3)=1),CHOOSE($G$12,20,12),0)</f>
        <v>0</v>
      </c>
      <c r="D6" s="7">
        <f ca="1">COUNTIFS($D$15:$D$34,"&gt;5",$D$15:$D$34,"&lt;10",$B$15:$B$34,"&gt;5")+COUNTIFS($D$15:$D$34,"&gt;5",$D$15:$D$34,"&lt;10",$C$15:$C$34,"&gt;5")</f>
        <v>0</v>
      </c>
      <c r="E6" s="7"/>
    </row>
    <row r="7" spans="1:11" x14ac:dyDescent="0.2">
      <c r="A7" s="13" t="str">
        <f>入力!A10</f>
        <v>6～8 [2～4+ε]</v>
      </c>
      <c r="B7">
        <v>2</v>
      </c>
      <c r="C7" s="7">
        <f>IF(CHOOSE($B7,COUNTIF($B$2:$B$11,3)=0,FALSE,COUNTIF($B$2:$B$11,3)=1),6,0)</f>
        <v>0</v>
      </c>
      <c r="D7" s="7">
        <f ca="1">COUNTIFS($D$15:$D$34,"&gt;5",$D$15:$D$34,"&lt;9",$B$15:$B$34,"&gt;1",$B$15:$B$34,"&lt;5",$C$15:$C$34,"&gt;1",$C$15:$C$34,"&lt;5")</f>
        <v>0</v>
      </c>
      <c r="E7" s="7"/>
    </row>
    <row r="8" spans="1:11" x14ac:dyDescent="0.2">
      <c r="A8" s="13">
        <f>入力!A11</f>
        <v>10</v>
      </c>
      <c r="B8">
        <v>2</v>
      </c>
      <c r="C8" s="7">
        <f>IF(CHOOSE($B8,COUNTIF($B$2:$B$11,3)=0,FALSE,COUNTIF($B$2:$B$11,3)=1),9,0)</f>
        <v>0</v>
      </c>
      <c r="D8" s="7">
        <f ca="1">COUNTIF($D$15:$D$34,10)</f>
        <v>0</v>
      </c>
      <c r="E8" s="7"/>
    </row>
    <row r="9" spans="1:11" x14ac:dyDescent="0.2">
      <c r="A9" s="13" t="str">
        <f>入力!A12</f>
        <v>11～14 [5+(5+ε)]</v>
      </c>
      <c r="B9">
        <v>1</v>
      </c>
      <c r="C9" s="7">
        <f>IF(CHOOSE($B9,COUNTIF($B$2:$B$11,3)=0,FALSE,COUNTIF($B$2:$B$11,3)=1),8,0)</f>
        <v>8</v>
      </c>
      <c r="D9" s="7">
        <f ca="1">COUNTIFS($D$15:$D$34,"&gt;10",$D$15:$D$34,"&lt;15",$B$15:$B$34,5)+COUNTIFS($D$15:$D$34,"&gt;10",$D$15:$D$34,"&lt;15",$C$15:$C$34,5)</f>
        <v>4</v>
      </c>
      <c r="E9" s="7"/>
    </row>
    <row r="10" spans="1:11" x14ac:dyDescent="0.2">
      <c r="A10" s="13" t="str">
        <f>入力!A13</f>
        <v>12～18 [(5+ε)+(5+ε)]</v>
      </c>
      <c r="B10">
        <v>2</v>
      </c>
      <c r="C10" s="7">
        <f>IF(CHOOSE($B10,COUNTIF($B$2:$B$11,3)=0,FALSE,COUNTIF($B$2:$B$11,3)=1),16,0)</f>
        <v>0</v>
      </c>
      <c r="D10" s="7">
        <f ca="1">COUNTIFS($D$15:$D$34,"&gt;11",$D$15:$D$34,"&lt;19",$B$15:$B$34,"&gt;5",$C$15:$C$34,"&gt;5")</f>
        <v>0</v>
      </c>
      <c r="E10" s="7"/>
    </row>
    <row r="11" spans="1:11" x14ac:dyDescent="0.2">
      <c r="A11" s="13" t="str">
        <f>入力!A14</f>
        <v>11～13 [2～4+ε]</v>
      </c>
      <c r="B11">
        <v>1</v>
      </c>
      <c r="C11" s="7">
        <f>IF(CHOOSE($B11,COUNTIF($B$2:$B$11,3)=0,FALSE,COUNTIF($B$2:$B$11,3)=1),12,0)</f>
        <v>12</v>
      </c>
      <c r="D11" s="7">
        <f ca="1">COUNTIFS($D$15:$D$34,"&gt;10",$D$15:$D$34,"&lt;14",$B$15:$B$34,"&lt;5")+COUNTIFS($D$15:$D$34,"&gt;10",$D$15:$D$34,"&lt;14",$C$15:$C$34,"&lt;5")</f>
        <v>6</v>
      </c>
      <c r="E11" s="7"/>
      <c r="G11" s="15" t="s">
        <v>45</v>
      </c>
    </row>
    <row r="12" spans="1:11" x14ac:dyDescent="0.2">
      <c r="A12" s="7" t="s">
        <v>18</v>
      </c>
      <c r="B12" s="7">
        <f>COUNTIF($C$2:$C$8,"&gt;0")</f>
        <v>0</v>
      </c>
      <c r="C12" s="7">
        <f>SUM(C$2:C$11)</f>
        <v>20</v>
      </c>
      <c r="D12" s="7">
        <f ca="1">SUM(D$2:D$11)</f>
        <v>10</v>
      </c>
      <c r="E12" s="7"/>
      <c r="G12">
        <v>2</v>
      </c>
    </row>
    <row r="14" spans="1:11" x14ac:dyDescent="0.2">
      <c r="A14" s="1" t="s">
        <v>1</v>
      </c>
      <c r="B14" s="4" t="s">
        <v>5</v>
      </c>
      <c r="C14" s="4" t="s">
        <v>6</v>
      </c>
      <c r="D14" s="4" t="s">
        <v>15</v>
      </c>
      <c r="F14" s="4" t="s">
        <v>16</v>
      </c>
      <c r="G14" s="4" t="s">
        <v>17</v>
      </c>
      <c r="H14" s="4" t="s">
        <v>19</v>
      </c>
      <c r="I14" s="4" t="s">
        <v>1</v>
      </c>
      <c r="J14" s="4" t="s">
        <v>5</v>
      </c>
      <c r="K14" s="4" t="s">
        <v>6</v>
      </c>
    </row>
    <row r="15" spans="1:11" x14ac:dyDescent="0.2">
      <c r="A15" s="13">
        <v>1</v>
      </c>
      <c r="B15">
        <f ca="1">IFERROR(VLOOKUP($A15,$I$15:$K$34,2,FALSE),"？")</f>
        <v>4</v>
      </c>
      <c r="C15">
        <f ca="1">IFERROR(VLOOKUP($A15,$I$15:$K$34,3,FALSE),"？")</f>
        <v>8</v>
      </c>
      <c r="D15">
        <f ca="1">IFERROR(B15+C15,"？")</f>
        <v>12</v>
      </c>
      <c r="F15">
        <v>1</v>
      </c>
      <c r="G15">
        <f>IF(ROW()-ROW(G$14)&gt;$G$2,-1,MOD($F15-1,$C$12)+1)</f>
        <v>1</v>
      </c>
      <c r="H15">
        <f ca="1">IF($G15&gt;0,RAND(),-1)</f>
        <v>0.66226797169976648</v>
      </c>
      <c r="I15">
        <f ca="1">IF($G15&gt;0,RANK($H15,$H$15:$H$34),-1)</f>
        <v>2</v>
      </c>
      <c r="J15">
        <f ca="1">IF($I15&gt;0,SUMPRODUCT(($X$37:$AG$46=$G15)*ROW($X$37:$AG$46))-ROW($X$37),"")</f>
        <v>9</v>
      </c>
      <c r="K15">
        <f ca="1">IF($I15&gt;0,SUMPRODUCT(($X$37:$AG$46=$G15)*COLUMN($X$37:$AG$46))-COLUMN($X$37),"")</f>
        <v>4</v>
      </c>
    </row>
    <row r="16" spans="1:11" x14ac:dyDescent="0.2">
      <c r="A16" s="13">
        <v>2</v>
      </c>
      <c r="B16">
        <f t="shared" ref="B16:B34" ca="1" si="0">IFERROR(VLOOKUP($A16,$I$15:$K$34,2,FALSE),"？")</f>
        <v>9</v>
      </c>
      <c r="C16">
        <f t="shared" ref="C16:C34" ca="1" si="1">IFERROR(VLOOKUP($A16,$I$15:$K$34,3,FALSE),"？")</f>
        <v>4</v>
      </c>
      <c r="D16">
        <f t="shared" ref="D16:D34" ca="1" si="2">IFERROR(B16+C16,"？")</f>
        <v>13</v>
      </c>
      <c r="F16">
        <v>2</v>
      </c>
      <c r="G16">
        <f>IF(ROW()-ROW(G$14)&gt;$G$2,-1,MOD($F16-1,$C$12)+1)</f>
        <v>2</v>
      </c>
      <c r="H16">
        <f t="shared" ref="H16:H34" ca="1" si="3">IF($G16&gt;0,RAND(),-1)</f>
        <v>0.53079442941683719</v>
      </c>
      <c r="I16">
        <f ca="1">IF($G16&gt;0,RANK($H16,$H$15:$H$34)+COUNTIF($H$15:$H15,$H16),-1)</f>
        <v>4</v>
      </c>
      <c r="J16">
        <f ca="1">IF($I16&gt;0,SUMPRODUCT(($X$37:$AG$46=$G16)*ROW($X$37:$AG$46))-ROW($X$37),"")</f>
        <v>8</v>
      </c>
      <c r="K16">
        <f t="shared" ref="K16:K34" ca="1" si="4">IF($I16&gt;0,SUMPRODUCT(($X$37:$AG$46=$G16)*COLUMN($X$37:$AG$46))-COLUMN($X$37),"")</f>
        <v>5</v>
      </c>
    </row>
    <row r="17" spans="1:11" x14ac:dyDescent="0.2">
      <c r="A17" s="13">
        <v>3</v>
      </c>
      <c r="B17">
        <f t="shared" ca="1" si="0"/>
        <v>8</v>
      </c>
      <c r="C17">
        <f t="shared" ca="1" si="1"/>
        <v>3</v>
      </c>
      <c r="D17">
        <f t="shared" ca="1" si="2"/>
        <v>11</v>
      </c>
      <c r="F17">
        <v>3</v>
      </c>
      <c r="G17">
        <f t="shared" ref="G17:G34" si="5">IF(ROW()-ROW(G$14)&gt;$G$2,-1,MOD($F17-1,$C$12)+1)</f>
        <v>3</v>
      </c>
      <c r="H17">
        <f t="shared" ca="1" si="3"/>
        <v>0.15256524799325399</v>
      </c>
      <c r="I17">
        <f ca="1">IF($G17&gt;0,RANK($H17,$H$15:$H$34)+COUNTIF($H$15:$H16,$H17),-1)</f>
        <v>10</v>
      </c>
      <c r="J17">
        <f t="shared" ref="J17:J34" ca="1" si="6">IF($I17&gt;0,SUMPRODUCT(($X$37:$AG$46=$G17)*ROW($X$37:$AG$46))-ROW($X$37),"")</f>
        <v>3</v>
      </c>
      <c r="K17">
        <f t="shared" ca="1" si="4"/>
        <v>8</v>
      </c>
    </row>
    <row r="18" spans="1:11" x14ac:dyDescent="0.2">
      <c r="A18" s="13">
        <v>4</v>
      </c>
      <c r="B18">
        <f t="shared" ca="1" si="0"/>
        <v>8</v>
      </c>
      <c r="C18">
        <f t="shared" ca="1" si="1"/>
        <v>5</v>
      </c>
      <c r="D18">
        <f t="shared" ca="1" si="2"/>
        <v>13</v>
      </c>
      <c r="F18">
        <v>4</v>
      </c>
      <c r="G18">
        <f t="shared" si="5"/>
        <v>4</v>
      </c>
      <c r="H18">
        <f t="shared" ca="1" si="3"/>
        <v>0.97579217608060753</v>
      </c>
      <c r="I18">
        <f ca="1">IF($G18&gt;0,RANK($H18,$H$15:$H$34)+COUNTIF($H$15:$H17,$H18),-1)</f>
        <v>1</v>
      </c>
      <c r="J18">
        <f t="shared" ca="1" si="6"/>
        <v>4</v>
      </c>
      <c r="K18">
        <f t="shared" ca="1" si="4"/>
        <v>8</v>
      </c>
    </row>
    <row r="19" spans="1:11" x14ac:dyDescent="0.2">
      <c r="A19" s="13">
        <v>5</v>
      </c>
      <c r="B19">
        <f t="shared" ca="1" si="0"/>
        <v>4</v>
      </c>
      <c r="C19">
        <f t="shared" ca="1" si="1"/>
        <v>7</v>
      </c>
      <c r="D19">
        <f t="shared" ca="1" si="2"/>
        <v>11</v>
      </c>
      <c r="F19">
        <v>5</v>
      </c>
      <c r="G19">
        <f t="shared" si="5"/>
        <v>5</v>
      </c>
      <c r="H19">
        <f t="shared" ca="1" si="3"/>
        <v>0.43363963214974444</v>
      </c>
      <c r="I19">
        <f ca="1">IF($G19&gt;0,RANK($H19,$H$15:$H$34)+COUNTIF($H$15:$H18,$H19),-1)</f>
        <v>7</v>
      </c>
      <c r="J19">
        <f t="shared" ca="1" si="6"/>
        <v>9</v>
      </c>
      <c r="K19">
        <f t="shared" ca="1" si="4"/>
        <v>5</v>
      </c>
    </row>
    <row r="20" spans="1:11" x14ac:dyDescent="0.2">
      <c r="A20" s="13">
        <v>6</v>
      </c>
      <c r="B20">
        <f t="shared" ca="1" si="0"/>
        <v>2</v>
      </c>
      <c r="C20">
        <f t="shared" ca="1" si="1"/>
        <v>9</v>
      </c>
      <c r="D20">
        <f t="shared" ca="1" si="2"/>
        <v>11</v>
      </c>
      <c r="F20">
        <v>6</v>
      </c>
      <c r="G20">
        <f t="shared" si="5"/>
        <v>6</v>
      </c>
      <c r="H20">
        <f t="shared" ca="1" si="3"/>
        <v>0.31971130383702684</v>
      </c>
      <c r="I20">
        <f ca="1">IF($G20&gt;0,RANK($H20,$H$15:$H$34)+COUNTIF($H$15:$H19,$H20),-1)</f>
        <v>9</v>
      </c>
      <c r="J20">
        <f t="shared" ca="1" si="6"/>
        <v>6</v>
      </c>
      <c r="K20">
        <f t="shared" ca="1" si="4"/>
        <v>5</v>
      </c>
    </row>
    <row r="21" spans="1:11" x14ac:dyDescent="0.2">
      <c r="A21" s="13">
        <v>7</v>
      </c>
      <c r="B21">
        <f t="shared" ca="1" si="0"/>
        <v>9</v>
      </c>
      <c r="C21">
        <f t="shared" ca="1" si="1"/>
        <v>5</v>
      </c>
      <c r="D21">
        <f t="shared" ca="1" si="2"/>
        <v>14</v>
      </c>
      <c r="F21">
        <v>7</v>
      </c>
      <c r="G21">
        <f t="shared" si="5"/>
        <v>7</v>
      </c>
      <c r="H21">
        <f t="shared" ca="1" si="3"/>
        <v>0.39379777151440454</v>
      </c>
      <c r="I21">
        <f ca="1">IF($G21&gt;0,RANK($H21,$H$15:$H$34)+COUNTIF($H$15:$H20,$H21),-1)</f>
        <v>8</v>
      </c>
      <c r="J21">
        <f t="shared" ca="1" si="6"/>
        <v>5</v>
      </c>
      <c r="K21">
        <f t="shared" ca="1" si="4"/>
        <v>7</v>
      </c>
    </row>
    <row r="22" spans="1:11" x14ac:dyDescent="0.2">
      <c r="A22" s="13">
        <v>8</v>
      </c>
      <c r="B22">
        <f t="shared" ca="1" si="0"/>
        <v>5</v>
      </c>
      <c r="C22">
        <f t="shared" ca="1" si="1"/>
        <v>7</v>
      </c>
      <c r="D22">
        <f t="shared" ca="1" si="2"/>
        <v>12</v>
      </c>
      <c r="F22">
        <v>8</v>
      </c>
      <c r="G22">
        <f t="shared" si="5"/>
        <v>8</v>
      </c>
      <c r="H22">
        <f t="shared" ca="1" si="3"/>
        <v>0.62355748514630127</v>
      </c>
      <c r="I22">
        <f ca="1">IF($G22&gt;0,RANK($H22,$H$15:$H$34)+COUNTIF($H$15:$H21,$H22),-1)</f>
        <v>3</v>
      </c>
      <c r="J22">
        <f t="shared" ca="1" si="6"/>
        <v>8</v>
      </c>
      <c r="K22">
        <f t="shared" ca="1" si="4"/>
        <v>3</v>
      </c>
    </row>
    <row r="23" spans="1:11" x14ac:dyDescent="0.2">
      <c r="A23" s="13">
        <v>9</v>
      </c>
      <c r="B23">
        <f t="shared" ca="1" si="0"/>
        <v>6</v>
      </c>
      <c r="C23">
        <f t="shared" ca="1" si="1"/>
        <v>5</v>
      </c>
      <c r="D23">
        <f t="shared" ca="1" si="2"/>
        <v>11</v>
      </c>
      <c r="F23">
        <v>9</v>
      </c>
      <c r="G23">
        <f t="shared" si="5"/>
        <v>9</v>
      </c>
      <c r="H23">
        <f t="shared" ca="1" si="3"/>
        <v>0.44870943538971431</v>
      </c>
      <c r="I23">
        <f ca="1">IF($G23&gt;0,RANK($H23,$H$15:$H$34)+COUNTIF($H$15:$H22,$H23),-1)</f>
        <v>6</v>
      </c>
      <c r="J23">
        <f t="shared" ca="1" si="6"/>
        <v>2</v>
      </c>
      <c r="K23">
        <f t="shared" ca="1" si="4"/>
        <v>9</v>
      </c>
    </row>
    <row r="24" spans="1:11" x14ac:dyDescent="0.2">
      <c r="A24" s="13">
        <v>10</v>
      </c>
      <c r="B24">
        <f t="shared" ca="1" si="0"/>
        <v>3</v>
      </c>
      <c r="C24">
        <f t="shared" ca="1" si="1"/>
        <v>8</v>
      </c>
      <c r="D24">
        <f t="shared" ca="1" si="2"/>
        <v>11</v>
      </c>
      <c r="F24">
        <v>10</v>
      </c>
      <c r="G24">
        <f t="shared" si="5"/>
        <v>10</v>
      </c>
      <c r="H24">
        <f t="shared" ca="1" si="3"/>
        <v>0.51541134446201919</v>
      </c>
      <c r="I24">
        <f ca="1">IF($G24&gt;0,RANK($H24,$H$15:$H$34)+COUNTIF($H$15:$H23,$H24),-1)</f>
        <v>5</v>
      </c>
      <c r="J24">
        <f t="shared" ca="1" si="6"/>
        <v>4</v>
      </c>
      <c r="K24">
        <f t="shared" ca="1" si="4"/>
        <v>7</v>
      </c>
    </row>
    <row r="25" spans="1:11" x14ac:dyDescent="0.2">
      <c r="A25" s="13">
        <v>11</v>
      </c>
      <c r="B25" t="str">
        <f t="shared" ca="1" si="0"/>
        <v>？</v>
      </c>
      <c r="C25" t="str">
        <f t="shared" ca="1" si="1"/>
        <v>？</v>
      </c>
      <c r="D25" t="str">
        <f t="shared" ca="1" si="2"/>
        <v>？</v>
      </c>
      <c r="F25">
        <v>11</v>
      </c>
      <c r="G25">
        <f t="shared" si="5"/>
        <v>-1</v>
      </c>
      <c r="H25">
        <f t="shared" ca="1" si="3"/>
        <v>-1</v>
      </c>
      <c r="I25">
        <f>IF($G25&gt;0,RANK($H25,$H$15:$H$34)+COUNTIF($H$15:$H24,$H25),-1)</f>
        <v>-1</v>
      </c>
      <c r="J25" t="str">
        <f t="shared" si="6"/>
        <v/>
      </c>
      <c r="K25" t="str">
        <f t="shared" si="4"/>
        <v/>
      </c>
    </row>
    <row r="26" spans="1:11" x14ac:dyDescent="0.2">
      <c r="A26" s="13">
        <v>12</v>
      </c>
      <c r="B26" t="str">
        <f t="shared" ca="1" si="0"/>
        <v>？</v>
      </c>
      <c r="C26" t="str">
        <f t="shared" ca="1" si="1"/>
        <v>？</v>
      </c>
      <c r="D26" t="str">
        <f t="shared" ca="1" si="2"/>
        <v>？</v>
      </c>
      <c r="F26">
        <v>12</v>
      </c>
      <c r="G26">
        <f t="shared" si="5"/>
        <v>-1</v>
      </c>
      <c r="H26">
        <f t="shared" ca="1" si="3"/>
        <v>-1</v>
      </c>
      <c r="I26">
        <f>IF($G26&gt;0,RANK($H26,$H$15:$H$34)+COUNTIF($H$15:$H25,$H26),-1)</f>
        <v>-1</v>
      </c>
      <c r="J26" t="str">
        <f t="shared" si="6"/>
        <v/>
      </c>
      <c r="K26" t="str">
        <f t="shared" si="4"/>
        <v/>
      </c>
    </row>
    <row r="27" spans="1:11" x14ac:dyDescent="0.2">
      <c r="A27" s="13">
        <v>13</v>
      </c>
      <c r="B27" t="str">
        <f t="shared" ca="1" si="0"/>
        <v>？</v>
      </c>
      <c r="C27" t="str">
        <f t="shared" ca="1" si="1"/>
        <v>？</v>
      </c>
      <c r="D27" t="str">
        <f t="shared" ca="1" si="2"/>
        <v>？</v>
      </c>
      <c r="F27">
        <v>13</v>
      </c>
      <c r="G27">
        <f t="shared" si="5"/>
        <v>-1</v>
      </c>
      <c r="H27">
        <f t="shared" ca="1" si="3"/>
        <v>-1</v>
      </c>
      <c r="I27">
        <f>IF($G27&gt;0,RANK($H27,$H$15:$H$34)+COUNTIF($H$15:$H26,$H27),-1)</f>
        <v>-1</v>
      </c>
      <c r="J27" t="str">
        <f t="shared" si="6"/>
        <v/>
      </c>
      <c r="K27" t="str">
        <f t="shared" si="4"/>
        <v/>
      </c>
    </row>
    <row r="28" spans="1:11" x14ac:dyDescent="0.2">
      <c r="A28" s="13">
        <v>14</v>
      </c>
      <c r="B28" t="str">
        <f t="shared" ca="1" si="0"/>
        <v>？</v>
      </c>
      <c r="C28" t="str">
        <f t="shared" ca="1" si="1"/>
        <v>？</v>
      </c>
      <c r="D28" t="str">
        <f t="shared" ca="1" si="2"/>
        <v>？</v>
      </c>
      <c r="F28">
        <v>14</v>
      </c>
      <c r="G28">
        <f t="shared" si="5"/>
        <v>-1</v>
      </c>
      <c r="H28">
        <f t="shared" ca="1" si="3"/>
        <v>-1</v>
      </c>
      <c r="I28">
        <f>IF($G28&gt;0,RANK($H28,$H$15:$H$34)+COUNTIF($H$15:$H27,$H28),-1)</f>
        <v>-1</v>
      </c>
      <c r="J28" t="str">
        <f t="shared" si="6"/>
        <v/>
      </c>
      <c r="K28" t="str">
        <f t="shared" si="4"/>
        <v/>
      </c>
    </row>
    <row r="29" spans="1:11" x14ac:dyDescent="0.2">
      <c r="A29" s="13">
        <v>15</v>
      </c>
      <c r="B29" t="str">
        <f t="shared" ca="1" si="0"/>
        <v>？</v>
      </c>
      <c r="C29" t="str">
        <f t="shared" ca="1" si="1"/>
        <v>？</v>
      </c>
      <c r="D29" t="str">
        <f t="shared" ca="1" si="2"/>
        <v>？</v>
      </c>
      <c r="F29">
        <v>15</v>
      </c>
      <c r="G29">
        <f t="shared" si="5"/>
        <v>-1</v>
      </c>
      <c r="H29">
        <f t="shared" ca="1" si="3"/>
        <v>-1</v>
      </c>
      <c r="I29">
        <f>IF($G29&gt;0,RANK($H29,$H$15:$H$34)+COUNTIF($H$15:$H28,$H29),-1)</f>
        <v>-1</v>
      </c>
      <c r="J29" t="str">
        <f t="shared" si="6"/>
        <v/>
      </c>
      <c r="K29" t="str">
        <f t="shared" si="4"/>
        <v/>
      </c>
    </row>
    <row r="30" spans="1:11" x14ac:dyDescent="0.2">
      <c r="A30" s="13">
        <v>16</v>
      </c>
      <c r="B30" t="str">
        <f t="shared" ca="1" si="0"/>
        <v>？</v>
      </c>
      <c r="C30" t="str">
        <f t="shared" ca="1" si="1"/>
        <v>？</v>
      </c>
      <c r="D30" t="str">
        <f t="shared" ca="1" si="2"/>
        <v>？</v>
      </c>
      <c r="F30">
        <v>16</v>
      </c>
      <c r="G30">
        <f t="shared" si="5"/>
        <v>-1</v>
      </c>
      <c r="H30">
        <f t="shared" ca="1" si="3"/>
        <v>-1</v>
      </c>
      <c r="I30">
        <f>IF($G30&gt;0,RANK($H30,$H$15:$H$34)+COUNTIF($H$15:$H29,$H30),-1)</f>
        <v>-1</v>
      </c>
      <c r="J30" t="str">
        <f t="shared" si="6"/>
        <v/>
      </c>
      <c r="K30" t="str">
        <f t="shared" si="4"/>
        <v/>
      </c>
    </row>
    <row r="31" spans="1:11" x14ac:dyDescent="0.2">
      <c r="A31" s="13">
        <v>17</v>
      </c>
      <c r="B31" t="str">
        <f t="shared" ca="1" si="0"/>
        <v>？</v>
      </c>
      <c r="C31" t="str">
        <f t="shared" ca="1" si="1"/>
        <v>？</v>
      </c>
      <c r="D31" t="str">
        <f t="shared" ca="1" si="2"/>
        <v>？</v>
      </c>
      <c r="F31">
        <v>17</v>
      </c>
      <c r="G31">
        <f t="shared" si="5"/>
        <v>-1</v>
      </c>
      <c r="H31">
        <f t="shared" ca="1" si="3"/>
        <v>-1</v>
      </c>
      <c r="I31">
        <f>IF($G31&gt;0,RANK($H31,$H$15:$H$34)+COUNTIF($H$15:$H30,$H31),-1)</f>
        <v>-1</v>
      </c>
      <c r="J31" t="str">
        <f t="shared" si="6"/>
        <v/>
      </c>
      <c r="K31" t="str">
        <f t="shared" si="4"/>
        <v/>
      </c>
    </row>
    <row r="32" spans="1:11" x14ac:dyDescent="0.2">
      <c r="A32" s="13">
        <v>18</v>
      </c>
      <c r="B32" t="str">
        <f t="shared" ca="1" si="0"/>
        <v>？</v>
      </c>
      <c r="C32" t="str">
        <f t="shared" ca="1" si="1"/>
        <v>？</v>
      </c>
      <c r="D32" t="str">
        <f t="shared" ca="1" si="2"/>
        <v>？</v>
      </c>
      <c r="F32">
        <v>18</v>
      </c>
      <c r="G32">
        <f t="shared" si="5"/>
        <v>-1</v>
      </c>
      <c r="H32">
        <f t="shared" ca="1" si="3"/>
        <v>-1</v>
      </c>
      <c r="I32">
        <f>IF($G32&gt;0,RANK($H32,$H$15:$H$34)+COUNTIF($H$15:$H31,$H32),-1)</f>
        <v>-1</v>
      </c>
      <c r="J32" t="str">
        <f t="shared" si="6"/>
        <v/>
      </c>
      <c r="K32" t="str">
        <f t="shared" si="4"/>
        <v/>
      </c>
    </row>
    <row r="33" spans="1:33" x14ac:dyDescent="0.2">
      <c r="A33" s="13">
        <v>19</v>
      </c>
      <c r="B33" t="str">
        <f t="shared" ca="1" si="0"/>
        <v>？</v>
      </c>
      <c r="C33" t="str">
        <f t="shared" ca="1" si="1"/>
        <v>？</v>
      </c>
      <c r="D33" t="str">
        <f t="shared" ca="1" si="2"/>
        <v>？</v>
      </c>
      <c r="F33">
        <v>19</v>
      </c>
      <c r="G33">
        <f t="shared" si="5"/>
        <v>-1</v>
      </c>
      <c r="H33">
        <f t="shared" ca="1" si="3"/>
        <v>-1</v>
      </c>
      <c r="I33">
        <f>IF($G33&gt;0,RANK($H33,$H$15:$H$34)+COUNTIF($H$15:$H32,$H33),-1)</f>
        <v>-1</v>
      </c>
      <c r="J33" t="str">
        <f t="shared" si="6"/>
        <v/>
      </c>
      <c r="K33" t="str">
        <f t="shared" si="4"/>
        <v/>
      </c>
    </row>
    <row r="34" spans="1:33" x14ac:dyDescent="0.2">
      <c r="A34" s="13">
        <v>20</v>
      </c>
      <c r="B34" t="str">
        <f t="shared" ca="1" si="0"/>
        <v>？</v>
      </c>
      <c r="C34" t="str">
        <f t="shared" ca="1" si="1"/>
        <v>？</v>
      </c>
      <c r="D34" t="str">
        <f t="shared" ca="1" si="2"/>
        <v>？</v>
      </c>
      <c r="F34">
        <v>20</v>
      </c>
      <c r="G34">
        <f t="shared" si="5"/>
        <v>-1</v>
      </c>
      <c r="H34">
        <f t="shared" ca="1" si="3"/>
        <v>-1</v>
      </c>
      <c r="I34">
        <f>IF($G34&gt;0,RANK($H34,$H$15:$H$34)+COUNTIF($H$15:$H33,$H34),-1)</f>
        <v>-1</v>
      </c>
      <c r="J34" t="str">
        <f t="shared" si="6"/>
        <v/>
      </c>
      <c r="K34" t="str">
        <f t="shared" si="4"/>
        <v/>
      </c>
    </row>
    <row r="36" spans="1:33" x14ac:dyDescent="0.2">
      <c r="A36" s="4"/>
      <c r="B36" s="4">
        <v>0</v>
      </c>
      <c r="C36" s="4">
        <v>1</v>
      </c>
      <c r="D36" s="4">
        <v>2</v>
      </c>
      <c r="E36" s="4">
        <v>3</v>
      </c>
      <c r="F36" s="4">
        <v>4</v>
      </c>
      <c r="G36" s="4">
        <v>5</v>
      </c>
      <c r="H36" s="4">
        <v>6</v>
      </c>
      <c r="I36" s="4">
        <v>7</v>
      </c>
      <c r="J36" s="4">
        <v>8</v>
      </c>
      <c r="K36" s="4">
        <v>9</v>
      </c>
      <c r="M36" s="4">
        <v>0</v>
      </c>
      <c r="N36" s="4">
        <v>1</v>
      </c>
      <c r="O36" s="4">
        <v>2</v>
      </c>
      <c r="P36" s="4">
        <v>3</v>
      </c>
      <c r="Q36" s="4">
        <v>4</v>
      </c>
      <c r="R36" s="4">
        <v>5</v>
      </c>
      <c r="S36" s="4">
        <v>6</v>
      </c>
      <c r="T36" s="4">
        <v>7</v>
      </c>
      <c r="U36" s="4">
        <v>8</v>
      </c>
      <c r="V36" s="4">
        <v>9</v>
      </c>
      <c r="X36" s="4">
        <v>0</v>
      </c>
      <c r="Y36" s="4">
        <v>1</v>
      </c>
      <c r="Z36" s="4">
        <v>2</v>
      </c>
      <c r="AA36" s="4">
        <v>3</v>
      </c>
      <c r="AB36" s="4">
        <v>4</v>
      </c>
      <c r="AC36" s="4">
        <v>5</v>
      </c>
      <c r="AD36" s="4">
        <v>6</v>
      </c>
      <c r="AE36" s="4">
        <v>7</v>
      </c>
      <c r="AF36" s="4">
        <v>8</v>
      </c>
      <c r="AG36" s="4">
        <v>9</v>
      </c>
    </row>
    <row r="37" spans="1:33" x14ac:dyDescent="0.2">
      <c r="A37" s="4">
        <v>0</v>
      </c>
      <c r="B37">
        <f ca="1">IF($C$2&gt;0,RAND(),-1)</f>
        <v>-1</v>
      </c>
      <c r="C37">
        <f ca="1">IF(AND($G$12=1,$C$3&gt;0),RAND(),-1)</f>
        <v>-1</v>
      </c>
      <c r="D37">
        <f ca="1">IF(AND($G$12=1,$C$3&gt;0),RAND(),-1)</f>
        <v>-1</v>
      </c>
      <c r="E37">
        <f ca="1">IF(AND($G$12=1,$C$3&gt;0),RAND(),-1)</f>
        <v>-1</v>
      </c>
      <c r="F37">
        <f ca="1">IF(AND($G$12=1,$C$3&gt;0),RAND(),-1)</f>
        <v>-1</v>
      </c>
      <c r="G37">
        <f ca="1">IF(AND($G$12=1,$C$4&gt;0),RAND(),-1)</f>
        <v>-1</v>
      </c>
      <c r="H37">
        <f ca="1">IF(AND($G$12=1,$C$6&gt;0),RAND(),-1)</f>
        <v>-1</v>
      </c>
      <c r="I37">
        <f ca="1">IF(AND($G$12=1,$C$6&gt;0),RAND(),-1)</f>
        <v>-1</v>
      </c>
      <c r="J37">
        <f ca="1">IF(AND($G$12=1,$C$6&gt;0),RAND(),-1)</f>
        <v>-1</v>
      </c>
      <c r="K37">
        <f ca="1">IF(AND($G$12=1,$C$6&gt;0),RAND(),-1)</f>
        <v>-1</v>
      </c>
      <c r="M37">
        <f ca="1">B37+IF(B37&gt;0,1,0)</f>
        <v>-1</v>
      </c>
      <c r="N37">
        <f ca="1">C37+IF(AND(C37&gt;0,RANK(C37,($C$37:$F$37,$B$38:$E$38,$B$39:$D$39,$B$40:$C$40,$B$41))=1),1,0)</f>
        <v>-1</v>
      </c>
      <c r="O37">
        <f ca="1">D37+IF(AND(D37&gt;0,RANK(D37,($C$37:$F$37,$B$38:$E$38,$B$39:$D$39,$B$40:$C$40,$B$41))=1),1,0)</f>
        <v>-1</v>
      </c>
      <c r="P37">
        <f ca="1">E37+IF(AND(E37&gt;0,RANK(E37,($C$37:$F$37,$B$38:$E$38,$B$39:$D$39,$B$40:$C$40,$B$41))=1),1,0)</f>
        <v>-1</v>
      </c>
      <c r="Q37">
        <f ca="1">F37+IF(AND(F37&gt;0,RANK(F37,($C$37:$F$37,$B$38:$E$38,$B$39:$D$39,$B$40:$C$40,$B$41))=1),1,0)</f>
        <v>-1</v>
      </c>
      <c r="R37">
        <f ca="1">G37+IF(AND(G37&gt;0,RANK(G37,($G$37,$F$38,$E$39,$D$40,$C$41,$B$42))=1),1,0)</f>
        <v>-1</v>
      </c>
      <c r="S37">
        <f ca="1">H37+IF(AND(H37&gt;0,RANK(H37,($H$37:$K$37,$H$38:$J$38,$H$39:$I$39,$H$40,$B$43:$E$43,$B$44:$D$44,$B$45:$C$45,$B$46))=1),1,0)</f>
        <v>-1</v>
      </c>
      <c r="T37">
        <f ca="1">I37+IF(AND(I37&gt;0,RANK(I37,($H$37:$K$37,$H$38:$J$38,$H$39:$I$39,$H$40,$B$43:$E$43,$B$44:$D$44,$B$45:$C$45,$B$46))=1),1,0)</f>
        <v>-1</v>
      </c>
      <c r="U37">
        <f ca="1">J37+IF(AND(J37&gt;0,RANK(J37,($H$37:$K$37,$H$38:$J$38,$H$39:$I$39,$H$40,$B$43:$E$43,$B$44:$D$44,$B$45:$C$45,$B$46))=1),1,0)</f>
        <v>-1</v>
      </c>
      <c r="V37">
        <f ca="1">K37+IF(AND(K37&gt;0,RANK(K37,($H$37:$K$37,$H$38:$J$38,$H$39:$I$39,$H$40,$B$43:$E$43,$B$44:$D$44,$B$45:$C$45,$B$46))=1),1,0)</f>
        <v>-1</v>
      </c>
      <c r="X37">
        <f ca="1">IF(M37&lt;0,0,RANK(M37,$M$37:$V$46))</f>
        <v>0</v>
      </c>
      <c r="Y37">
        <f ca="1">IF(N37&lt;0,0,RANK(N37,$M$37:$V$46)+COUNTIF($M37,N37))</f>
        <v>0</v>
      </c>
      <c r="Z37">
        <f ca="1">IF(O37&lt;0,0,RANK(O37,$M$37:$V$46)+COUNTIF($M37:N37,O37))</f>
        <v>0</v>
      </c>
      <c r="AA37">
        <f ca="1">IF(P37&lt;0,0,RANK(P37,$M$37:$V$46)+COUNTIF($M37:O37,P37))</f>
        <v>0</v>
      </c>
      <c r="AB37">
        <f ca="1">IF(Q37&lt;0,0,RANK(Q37,$M$37:$V$46)+COUNTIF($M37:P37,Q37))</f>
        <v>0</v>
      </c>
      <c r="AC37">
        <f ca="1">IF(R37&lt;0,0,RANK(R37,$M$37:$V$46)+COUNTIF($M37:Q37,R37))</f>
        <v>0</v>
      </c>
      <c r="AD37">
        <f ca="1">IF(S37&lt;0,0,RANK(S37,$M$37:$V$46)+COUNTIF($M37:R37,S37))</f>
        <v>0</v>
      </c>
      <c r="AE37">
        <f ca="1">IF(T37&lt;0,0,RANK(T37,$M$37:$V$46)+COUNTIF($M37:S37,T37))</f>
        <v>0</v>
      </c>
      <c r="AF37">
        <f ca="1">IF(U37&lt;0,0,RANK(U37,$M$37:$V$46)+COUNTIF($M37:T37,U37))</f>
        <v>0</v>
      </c>
      <c r="AG37">
        <f ca="1">IF(V37&lt;0,0,RANK(V37,$M$37:$V$46)+COUNTIF($M37:U37,V37))</f>
        <v>0</v>
      </c>
    </row>
    <row r="38" spans="1:33" x14ac:dyDescent="0.2">
      <c r="A38" s="4">
        <v>1</v>
      </c>
      <c r="B38">
        <f ca="1">IF(AND($G$12=1,$C$3&gt;0),RAND(),-1)</f>
        <v>-1</v>
      </c>
      <c r="C38">
        <f ca="1">IF($C$3&gt;0,RAND(),-1)</f>
        <v>-1</v>
      </c>
      <c r="D38">
        <f ca="1">IF($C$3&gt;0,RAND(),-1)</f>
        <v>-1</v>
      </c>
      <c r="E38">
        <f ca="1">IF($C$3&gt;0,RAND(),-1)</f>
        <v>-1</v>
      </c>
      <c r="F38">
        <f ca="1">IF($C$4&gt;0,RAND(),-1)</f>
        <v>-1</v>
      </c>
      <c r="G38">
        <f ca="1">IF($C$5&gt;0,RAND(),-1)</f>
        <v>-1</v>
      </c>
      <c r="H38">
        <f ca="1">IF($C$6&gt;0,RAND(),-1)</f>
        <v>-1</v>
      </c>
      <c r="I38">
        <f ca="1">IF($C$6&gt;0,RAND(),-1)</f>
        <v>-1</v>
      </c>
      <c r="J38">
        <f ca="1">IF($C$6&gt;0,RAND(),-1)</f>
        <v>-1</v>
      </c>
      <c r="K38">
        <f ca="1">IF($C$8&gt;0,RAND(),-1)</f>
        <v>-1</v>
      </c>
      <c r="M38">
        <f ca="1">IF(AND(B38&gt;0,RANK(B38,($C$37:$F$37,$B$38:$E$38,$B$39:$D$39,$B$40:$C$40,$B$41))=1),B38+1,B38)</f>
        <v>-1</v>
      </c>
      <c r="N38">
        <f ca="1">C38+IF(AND(C38&gt;0,RANK(C38,($C$37:$F$37,$B$38:$E$38,$B$39:$D$39,$B$40:$C$40,$B$41))=1),1,0)</f>
        <v>-1</v>
      </c>
      <c r="O38">
        <f ca="1">D38+IF(AND(D38&gt;0,RANK(D38,($C$37:$F$37,$B$38:$E$38,$B$39:$D$39,$B$40:$C$40,$B$41))=1),1,0)</f>
        <v>-1</v>
      </c>
      <c r="P38">
        <f ca="1">E38+IF(AND(E38&gt;0,RANK(E38,($C$37:$F$37,$B$38:$E$38,$B$39:$D$39,$B$40:$C$40,$B$41))=1),1,0)</f>
        <v>-1</v>
      </c>
      <c r="Q38">
        <f ca="1">F38+IF(AND(F38&gt;0,RANK(F38,($G$37,$F$38,$E$39,$D$40,$C$41,$B$42))=1),1,0)</f>
        <v>-1</v>
      </c>
      <c r="R38">
        <f ca="1">G38+IF(AND(G38&gt;0,RANK(G38,($G$38:$G$41,$C$42:$F$42))=1),1,0)</f>
        <v>-1</v>
      </c>
      <c r="S38">
        <f ca="1">H38+IF(AND(H38&gt;0,RANK(H38,($H$37:$K$37,$H$38:$J$38,$H$39:$I$39,$H$40,$B$43:$E$43,$B$44:$D$44,$B$45:$C$45,$B$46))=1),1,0)</f>
        <v>-1</v>
      </c>
      <c r="T38">
        <f ca="1">I38+IF(AND(I38&gt;0,RANK(I38,($H$37:$K$37,$H$38:$J$38,$H$39:$I$39,$H$40,$B$43:$E$43,$B$44:$D$44,$B$45:$C$45,$B$46))=1),1,0)</f>
        <v>-1</v>
      </c>
      <c r="U38">
        <f ca="1">J38+IF(AND(J38&gt;0,RANK(J38,($H$37:$K$37,$H$38:$J$38,$H$39:$I$39,$H$40,$B$43:$E$43,$B$44:$D$44,$B$45:$C$45,$B$46))=1),1,0)</f>
        <v>-1</v>
      </c>
      <c r="V38">
        <f ca="1">K38+IF(AND(K38&gt;0,RANK(K38,($C$46,$D$45,$E$44,$F$43,$G$42,$H$41,$I$40,$J$39,$K$38))=1),1,0)</f>
        <v>-1</v>
      </c>
      <c r="X38">
        <f ca="1">IF(M38&lt;0,0,RANK(M38,$M$37:$V$46)+COUNTIF($M$37:$V37,M38))</f>
        <v>0</v>
      </c>
      <c r="Y38">
        <f ca="1">IF(N38&lt;0,0,RANK(N38,$M$37:$V$46)+COUNTIF($M$37:$V37,N38)+COUNTIF($M38,N38))</f>
        <v>0</v>
      </c>
      <c r="Z38">
        <f ca="1">IF(O38&lt;0,0,RANK(O38,$M$37:$V$46)+COUNTIF($M$37:$V37,O38)+COUNTIF($M38:N38,O38))</f>
        <v>0</v>
      </c>
      <c r="AA38">
        <f ca="1">IF(P38&lt;0,0,RANK(P38,$M$37:$V$46)+COUNTIF($M$37:$V37,P38)+COUNTIF($M38:O38,P38))</f>
        <v>0</v>
      </c>
      <c r="AB38">
        <f ca="1">IF(Q38&lt;0,0,RANK(Q38,$M$37:$V$46)+COUNTIF($M$37:$V37,Q38)+COUNTIF($M38:P38,Q38))</f>
        <v>0</v>
      </c>
      <c r="AC38">
        <f ca="1">IF(R38&lt;0,0,RANK(R38,$M$37:$V$46)+COUNTIF($M$37:$V37,R38)+COUNTIF($M38:Q38,R38))</f>
        <v>0</v>
      </c>
      <c r="AD38">
        <f ca="1">IF(S38&lt;0,0,RANK(S38,$M$37:$V$46)+COUNTIF($M$37:$V37,S38)+COUNTIF($M38:R38,S38))</f>
        <v>0</v>
      </c>
      <c r="AE38">
        <f ca="1">IF(T38&lt;0,0,RANK(T38,$M$37:$V$46)+COUNTIF($M$37:$V37,T38)+COUNTIF($M38:S38,T38))</f>
        <v>0</v>
      </c>
      <c r="AF38">
        <f ca="1">IF(U38&lt;0,0,RANK(U38,$M$37:$V$46)+COUNTIF($M$37:$V37,U38)+COUNTIF($M38:T38,U38))</f>
        <v>0</v>
      </c>
      <c r="AG38">
        <f ca="1">IF(V38&lt;0,0,RANK(V38,$M$37:$V$46)+COUNTIF($M$37:$V37,V38)+COUNTIF($M38:U38,V38))</f>
        <v>0</v>
      </c>
    </row>
    <row r="39" spans="1:33" x14ac:dyDescent="0.2">
      <c r="A39" s="4">
        <v>2</v>
      </c>
      <c r="B39">
        <f ca="1">IF(AND($G$12=1,$C$3&gt;0),RAND(),-1)</f>
        <v>-1</v>
      </c>
      <c r="C39">
        <f ca="1">IF($C$3&gt;0,RAND(),-1)</f>
        <v>-1</v>
      </c>
      <c r="D39">
        <f ca="1">IF($C$3&gt;0,RAND(),-1)</f>
        <v>-1</v>
      </c>
      <c r="E39">
        <f ca="1">IF($C$4&gt;0,RAND(),-1)</f>
        <v>-1</v>
      </c>
      <c r="F39">
        <f ca="1">IF($C$7&gt;0,RAND(),-1)</f>
        <v>-1</v>
      </c>
      <c r="G39">
        <f ca="1">IF($C$5&gt;0,RAND(),-1)</f>
        <v>-1</v>
      </c>
      <c r="H39">
        <f ca="1">IF($C$6&gt;0,RAND(),-1)</f>
        <v>-1</v>
      </c>
      <c r="I39">
        <f ca="1">IF($C$6&gt;0,RAND(),-1)</f>
        <v>-1</v>
      </c>
      <c r="J39">
        <f ca="1">IF($C$8&gt;0,RAND(),-1)</f>
        <v>-1</v>
      </c>
      <c r="K39">
        <f ca="1">IF($C$11&gt;0,RAND(),-1)</f>
        <v>0.53943419252997205</v>
      </c>
      <c r="M39">
        <f ca="1">B39+IF(AND(B39&gt;0,RANK(B39,($C$37:$F$37,$B$38:$E$38,$B$39:$D$39,$B$40:$C$40,$B$41))=1),1,0)</f>
        <v>-1</v>
      </c>
      <c r="N39">
        <f ca="1">C39+IF(AND(C39&gt;0,RANK(C39,($C$37:$F$37,$B$38:$E$38,$B$39:$D$39,$B$40:$C$40,$B$41))=1),1,0)</f>
        <v>-1</v>
      </c>
      <c r="O39">
        <f ca="1">D39+IF(AND(D39&gt;0,RANK(D39,($C$37:$F$37,$B$38:$E$38,$B$39:$D$39,$B$40:$C$40,$B$41))=1),1,0)</f>
        <v>-1</v>
      </c>
      <c r="P39">
        <f ca="1">E39+IF(AND(E39&gt;0,RANK(E39,($G$37,$F$38,$E$39,$D$40,$C$41,$B$42))=1),1,0)</f>
        <v>-1</v>
      </c>
      <c r="Q39">
        <f ca="1">F39+IF(AND(F39&gt;0,RANK(F39,($F$39,$E$40:$F$40,$D$41:$F$41))=1),1,0)</f>
        <v>-1</v>
      </c>
      <c r="R39">
        <f ca="1">G39+IF(AND(G39&gt;0,RANK(G39,($G$38:$G$41,$C$42:$F$42))=1),1,0)</f>
        <v>-1</v>
      </c>
      <c r="S39">
        <f ca="1">H39+IF(AND(H39&gt;0,RANK(H39,($H$37:$K$37,$H$38:$J$38,$H$39:$I$39,$H$40,$B$43:$E$43,$B$44:$D$44,$B$45:$C$45,$B$46))=1),1,0)</f>
        <v>-1</v>
      </c>
      <c r="T39">
        <f ca="1">I39+IF(AND(I39&gt;0,RANK(I39,($H$37:$K$37,$H$38:$J$38,$H$39:$I$39,$H$40,$B$43:$E$43,$B$44:$D$44,$B$45:$C$45,$B$46))=1),1,0)</f>
        <v>-1</v>
      </c>
      <c r="U39">
        <f ca="1">J39+IF(AND(J39&gt;0,RANK(J39,($C$46,$D$45,$E$44,$F$43,$G$42,$H$41,$I$40,$J$39,$K$38))=1),1,0)</f>
        <v>-1</v>
      </c>
      <c r="V39">
        <f ca="1">K39+IF(AND(K39&gt;0,RANK(K39,($D$46,$E$45:$E$46,$F$44:$F$46,$I$41,$J$40:$J$41,$K$39:$K$41))=1),1,0)</f>
        <v>0.53943419252997205</v>
      </c>
      <c r="X39">
        <f ca="1">IF(M39&lt;0,0,RANK(M39,$M$37:$V$46)+COUNTIF($M$37:$V38,M39))</f>
        <v>0</v>
      </c>
      <c r="Y39">
        <f ca="1">IF(N39&lt;0,0,RANK(N39,$M$37:$V$46)+COUNTIF($M$37:$V38,N39)+COUNTIF($M39,N39))</f>
        <v>0</v>
      </c>
      <c r="Z39">
        <f ca="1">IF(O39&lt;0,0,RANK(O39,$M$37:$V$46)+COUNTIF($M$37:$V38,O39)+COUNTIF($M39:N39,O39))</f>
        <v>0</v>
      </c>
      <c r="AA39">
        <f ca="1">IF(P39&lt;0,0,RANK(P39,$M$37:$V$46)+COUNTIF($M$37:$V38,P39)+COUNTIF($M39:O39,P39))</f>
        <v>0</v>
      </c>
      <c r="AB39">
        <f ca="1">IF(Q39&lt;0,0,RANK(Q39,$M$37:$V$46)+COUNTIF($M$37:$V38,Q39)+COUNTIF($M39:P39,Q39))</f>
        <v>0</v>
      </c>
      <c r="AC39">
        <f ca="1">IF(R39&lt;0,0,RANK(R39,$M$37:$V$46)+COUNTIF($M$37:$V38,R39)+COUNTIF($M39:Q39,R39))</f>
        <v>0</v>
      </c>
      <c r="AD39">
        <f ca="1">IF(S39&lt;0,0,RANK(S39,$M$37:$V$46)+COUNTIF($M$37:$V38,S39)+COUNTIF($M39:R39,S39))</f>
        <v>0</v>
      </c>
      <c r="AE39">
        <f ca="1">IF(T39&lt;0,0,RANK(T39,$M$37:$V$46)+COUNTIF($M$37:$V38,T39)+COUNTIF($M39:S39,T39))</f>
        <v>0</v>
      </c>
      <c r="AF39">
        <f ca="1">IF(U39&lt;0,0,RANK(U39,$M$37:$V$46)+COUNTIF($M$37:$V38,U39)+COUNTIF($M39:T39,U39))</f>
        <v>0</v>
      </c>
      <c r="AG39">
        <f ca="1">IF(V39&lt;0,0,RANK(V39,$M$37:$V$46)+COUNTIF($M$37:$V38,V39)+COUNTIF($M39:U39,V39))</f>
        <v>9</v>
      </c>
    </row>
    <row r="40" spans="1:33" x14ac:dyDescent="0.2">
      <c r="A40" s="4">
        <v>3</v>
      </c>
      <c r="B40">
        <f ca="1">IF(AND($G$12=1,$C$3&gt;0),RAND(),-1)</f>
        <v>-1</v>
      </c>
      <c r="C40">
        <f ca="1">IF($C$3&gt;0,RAND(),-1)</f>
        <v>-1</v>
      </c>
      <c r="D40">
        <f ca="1">IF($C$4&gt;0,RAND(),-1)</f>
        <v>-1</v>
      </c>
      <c r="E40">
        <f ca="1">IF($C$7&gt;0,RAND(),-1)</f>
        <v>-1</v>
      </c>
      <c r="F40">
        <f ca="1">IF($C$7&gt;0,RAND(),-1)</f>
        <v>-1</v>
      </c>
      <c r="G40">
        <f ca="1">IF($C$5&gt;0,RAND(),-1)</f>
        <v>-1</v>
      </c>
      <c r="H40">
        <f ca="1">IF($C$6&gt;0,RAND(),-1)</f>
        <v>-1</v>
      </c>
      <c r="I40">
        <f ca="1">IF($C$8&gt;0,RAND(),-1)</f>
        <v>-1</v>
      </c>
      <c r="J40">
        <f ca="1">IF($C$11&gt;0,RAND(),-1)</f>
        <v>0.93241609736911801</v>
      </c>
      <c r="K40">
        <f ca="1">IF($C$11&gt;0,RAND(),-1)</f>
        <v>0.12310005143387037</v>
      </c>
      <c r="M40">
        <f ca="1">B40+IF(AND(B40&gt;0,RANK(B40,($C$37:$F$37,$B$38:$E$38,$B$39:$D$39,$B$40:$C$40,$B$41))=1),1,0)</f>
        <v>-1</v>
      </c>
      <c r="N40">
        <f ca="1">C40+IF(AND(C40&gt;0,RANK(C40,($C$37:$F$37,$B$38:$E$38,$B$39:$D$39,$B$40:$C$40,$B$41))=1),1,0)</f>
        <v>-1</v>
      </c>
      <c r="O40">
        <f ca="1">D40+IF(AND(D40&gt;0,RANK(D40,($G$37,$F$38,$E$39,$D$40,$C$41,$B$42))=1),1,0)</f>
        <v>-1</v>
      </c>
      <c r="P40">
        <f ca="1">E40+IF(AND(E40&gt;0,RANK(E40,($F$39,$E$40:$F$40,$D$41:$F$41))=1),1,0)</f>
        <v>-1</v>
      </c>
      <c r="Q40">
        <f ca="1">F40+IF(AND(F40&gt;0,RANK(F40,($F$39,$E$40:$F$40,$D$41:$F$41))=1),1,0)</f>
        <v>-1</v>
      </c>
      <c r="R40">
        <f ca="1">G40+IF(AND(G40&gt;0,RANK(G40,($G$38:$G$41,$C$42:$F$42))=1),1,0)</f>
        <v>-1</v>
      </c>
      <c r="S40">
        <f ca="1">H40+IF(AND(H40&gt;0,RANK(H40,($H$37:$K$37,$H$38:$J$38,$H$39:$I$39,$H$40,$B$43:$E$43,$B$44:$D$44,$B$45:$C$45,$B$46))=1),1,0)</f>
        <v>-1</v>
      </c>
      <c r="T40">
        <f ca="1">I40+IF(AND(I40&gt;0,RANK(I40,($C$46,$D$45,$E$44,$F$43,$G$42,$H$41,$I$40,$J$39,$K$38))=1),1,0)</f>
        <v>-1</v>
      </c>
      <c r="U40">
        <f ca="1">J40+IF(AND(J40&gt;0,RANK(J40,($D$46,$E$45:$E$46,$F$44:$F$46,$I$41,$J$40:$J$41,$K$39:$K$41))=1),1,0)</f>
        <v>0.93241609736911801</v>
      </c>
      <c r="V40">
        <f ca="1">K40+IF(AND(K40&gt;0,RANK(K40,($D$46,$E$45:$E$46,$F$44:$F$46,$I$41,$J$40:$J$41,$K$39:$K$41))=1),1,0)</f>
        <v>0.12310005143387037</v>
      </c>
      <c r="X40">
        <f ca="1">IF(M40&lt;0,0,RANK(M40,$M$37:$V$46)+COUNTIF($M$37:$V39,M40))</f>
        <v>0</v>
      </c>
      <c r="Y40">
        <f ca="1">IF(N40&lt;0,0,RANK(N40,$M$37:$V$46)+COUNTIF($M$37:$V39,N40)+COUNTIF($M40,N40))</f>
        <v>0</v>
      </c>
      <c r="Z40">
        <f ca="1">IF(O40&lt;0,0,RANK(O40,$M$37:$V$46)+COUNTIF($M$37:$V39,O40)+COUNTIF($M40:N40,O40))</f>
        <v>0</v>
      </c>
      <c r="AA40">
        <f ca="1">IF(P40&lt;0,0,RANK(P40,$M$37:$V$46)+COUNTIF($M$37:$V39,P40)+COUNTIF($M40:O40,P40))</f>
        <v>0</v>
      </c>
      <c r="AB40">
        <f ca="1">IF(Q40&lt;0,0,RANK(Q40,$M$37:$V$46)+COUNTIF($M$37:$V39,Q40)+COUNTIF($M40:P40,Q40))</f>
        <v>0</v>
      </c>
      <c r="AC40">
        <f ca="1">IF(R40&lt;0,0,RANK(R40,$M$37:$V$46)+COUNTIF($M$37:$V39,R40)+COUNTIF($M40:Q40,R40))</f>
        <v>0</v>
      </c>
      <c r="AD40">
        <f ca="1">IF(S40&lt;0,0,RANK(S40,$M$37:$V$46)+COUNTIF($M$37:$V39,S40)+COUNTIF($M40:R40,S40))</f>
        <v>0</v>
      </c>
      <c r="AE40">
        <f ca="1">IF(T40&lt;0,0,RANK(T40,$M$37:$V$46)+COUNTIF($M$37:$V39,T40)+COUNTIF($M40:S40,T40))</f>
        <v>0</v>
      </c>
      <c r="AF40">
        <f ca="1">IF(U40&lt;0,0,RANK(U40,$M$37:$V$46)+COUNTIF($M$37:$V39,U40)+COUNTIF($M40:T40,U40))</f>
        <v>3</v>
      </c>
      <c r="AG40">
        <f ca="1">IF(V40&lt;0,0,RANK(V40,$M$37:$V$46)+COUNTIF($M$37:$V39,V40)+COUNTIF($M40:U40,V40))</f>
        <v>19</v>
      </c>
    </row>
    <row r="41" spans="1:33" x14ac:dyDescent="0.2">
      <c r="A41" s="4">
        <v>4</v>
      </c>
      <c r="B41">
        <f ca="1">IF(AND($G$12=1,$C$3&gt;0),RAND(),-1)</f>
        <v>-1</v>
      </c>
      <c r="C41">
        <f ca="1">IF($C$4&gt;0,RAND(),-1)</f>
        <v>-1</v>
      </c>
      <c r="D41">
        <f ca="1">IF($C$7&gt;0,RAND(),-1)</f>
        <v>-1</v>
      </c>
      <c r="E41">
        <f ca="1">IF($C$7&gt;0,RAND(),-1)</f>
        <v>-1</v>
      </c>
      <c r="F41">
        <f ca="1">IF($C$7&gt;0,RAND(),-1)</f>
        <v>-1</v>
      </c>
      <c r="G41">
        <f ca="1">IF($C$5&gt;0,RAND(),-1)</f>
        <v>-1</v>
      </c>
      <c r="H41">
        <f ca="1">IF($C$8&gt;0,RAND(),-1)</f>
        <v>-1</v>
      </c>
      <c r="I41">
        <f ca="1">IF($C$11&gt;0,RAND(),-1)</f>
        <v>0.34671555843285107</v>
      </c>
      <c r="J41">
        <f ca="1">IF($C$11&gt;0,RAND(),-1)</f>
        <v>0.88987790326496008</v>
      </c>
      <c r="K41">
        <f ca="1">IF($C$11&gt;0,RAND(),-1)</f>
        <v>0.31781772961239174</v>
      </c>
      <c r="M41">
        <f ca="1">B41+IF(AND(B41&gt;0,RANK(B41,($C$37:$F$37,$B$38:$E$38,$B$39:$D$39,$B$40:$C$40,$B$41))=1),1,0)</f>
        <v>-1</v>
      </c>
      <c r="N41">
        <f ca="1">C41+IF(AND(C41&gt;0,RANK(C41,($G$37,$F$38,$E$39,$D$40,$C$41,$B$42))=1),1,0)</f>
        <v>-1</v>
      </c>
      <c r="O41">
        <f ca="1">D41+IF(AND(D41&gt;0,RANK(D41,($F$39,$E$40:$F$40,$D$41:$F$41))=1),1,0)</f>
        <v>-1</v>
      </c>
      <c r="P41">
        <f ca="1">E41+IF(AND(E41&gt;0,RANK(E41,($F$39,$E$40:$F$40,$D$41:$F$41))=1),1,0)</f>
        <v>-1</v>
      </c>
      <c r="Q41">
        <f ca="1">F41+IF(AND(F41&gt;0,RANK(F41,($F$39,$E$40:$F$40,$D$41:$F$41))=1),1,0)</f>
        <v>-1</v>
      </c>
      <c r="R41">
        <f ca="1">G41+IF(AND(G41&gt;0,RANK(G41,($G$38:$G$41,$C$42:$F$42))=1),1,0)</f>
        <v>-1</v>
      </c>
      <c r="S41">
        <f ca="1">H41+IF(AND(H41&gt;0,RANK(H41,($C$46,$D$45,$E$44,$F$43,$G$42,$H$41,$I$40,$J$39,$K$38))=1),1,0)</f>
        <v>-1</v>
      </c>
      <c r="T41">
        <f ca="1">I41+IF(AND(I41&gt;0,RANK(I41,($D$46,$E$45:$E$46,$F$44:$F$46,$I$41,$J$40:$J$41,$K$39:$K$41))=1),1,0)</f>
        <v>0.34671555843285107</v>
      </c>
      <c r="U41">
        <f ca="1">J41+IF(AND(J41&gt;0,RANK(J41,($D$46,$E$45:$E$46,$F$44:$F$46,$I$41,$J$40:$J$41,$K$39:$K$41))=1),1,0)</f>
        <v>0.88987790326496008</v>
      </c>
      <c r="V41">
        <f ca="1">K41+IF(AND(K41&gt;0,RANK(K41,($D$46,$E$45:$E$46,$F$44:$F$46,$I$41,$J$40:$J$41,$K$39:$K$41))=1),1,0)</f>
        <v>0.31781772961239174</v>
      </c>
      <c r="X41">
        <f ca="1">IF(M41&lt;0,0,RANK(M41,$M$37:$V$46)+COUNTIF($M$37:$V40,M41))</f>
        <v>0</v>
      </c>
      <c r="Y41">
        <f ca="1">IF(N41&lt;0,0,RANK(N41,$M$37:$V$46)+COUNTIF($M$37:$V40,N41)+COUNTIF($M41,N41))</f>
        <v>0</v>
      </c>
      <c r="Z41">
        <f ca="1">IF(O41&lt;0,0,RANK(O41,$M$37:$V$46)+COUNTIF($M$37:$V40,O41)+COUNTIF($M41:N41,O41))</f>
        <v>0</v>
      </c>
      <c r="AA41">
        <f ca="1">IF(P41&lt;0,0,RANK(P41,$M$37:$V$46)+COUNTIF($M$37:$V40,P41)+COUNTIF($M41:O41,P41))</f>
        <v>0</v>
      </c>
      <c r="AB41">
        <f ca="1">IF(Q41&lt;0,0,RANK(Q41,$M$37:$V$46)+COUNTIF($M$37:$V40,Q41)+COUNTIF($M41:P41,Q41))</f>
        <v>0</v>
      </c>
      <c r="AC41">
        <f ca="1">IF(R41&lt;0,0,RANK(R41,$M$37:$V$46)+COUNTIF($M$37:$V40,R41)+COUNTIF($M41:Q41,R41))</f>
        <v>0</v>
      </c>
      <c r="AD41">
        <f ca="1">IF(S41&lt;0,0,RANK(S41,$M$37:$V$46)+COUNTIF($M$37:$V40,S41)+COUNTIF($M41:R41,S41))</f>
        <v>0</v>
      </c>
      <c r="AE41">
        <f ca="1">IF(T41&lt;0,0,RANK(T41,$M$37:$V$46)+COUNTIF($M$37:$V40,T41)+COUNTIF($M41:S41,T41))</f>
        <v>10</v>
      </c>
      <c r="AF41">
        <f ca="1">IF(U41&lt;0,0,RANK(U41,$M$37:$V$46)+COUNTIF($M$37:$V40,U41)+COUNTIF($M41:T41,U41))</f>
        <v>4</v>
      </c>
      <c r="AG41">
        <f ca="1">IF(V41&lt;0,0,RANK(V41,$M$37:$V$46)+COUNTIF($M$37:$V40,V41)+COUNTIF($M41:U41,V41))</f>
        <v>14</v>
      </c>
    </row>
    <row r="42" spans="1:33" x14ac:dyDescent="0.2">
      <c r="A42" s="4">
        <v>5</v>
      </c>
      <c r="B42">
        <f ca="1">IF(AND($G$12=1,$C$4&gt;0),RAND(),-1)</f>
        <v>-1</v>
      </c>
      <c r="C42">
        <f ca="1">IF($C$5&gt;0,RAND(),-1)</f>
        <v>-1</v>
      </c>
      <c r="D42">
        <f ca="1">IF($C$5&gt;0,RAND(),-1)</f>
        <v>-1</v>
      </c>
      <c r="E42">
        <f ca="1">IF($C$5&gt;0,RAND(),-1)</f>
        <v>-1</v>
      </c>
      <c r="F42">
        <f ca="1">IF($C$5&gt;0,RAND(),-1)</f>
        <v>-1</v>
      </c>
      <c r="G42">
        <f ca="1">IF($C$8&gt;0,RAND(),-1)</f>
        <v>-1</v>
      </c>
      <c r="H42">
        <f ca="1">IF($C$9&gt;0,RAND(),-1)</f>
        <v>0.2968749478779078</v>
      </c>
      <c r="I42">
        <f ca="1">IF($C$9&gt;0,RAND(),-1)</f>
        <v>0.70182535931179735</v>
      </c>
      <c r="J42">
        <f ca="1">IF($C$9&gt;0,RAND(),-1)</f>
        <v>9.2934179660844274E-2</v>
      </c>
      <c r="K42">
        <f ca="1">IF($C$9&gt;0,RAND(),-1)</f>
        <v>0.27767103063904897</v>
      </c>
      <c r="M42">
        <f ca="1">B42+IF(AND(B42&gt;0,RANK(B42,($G$37,$F$38,$E$39,$D$40,$C$41,$B$42))=1),1,0)</f>
        <v>-1</v>
      </c>
      <c r="N42">
        <f ca="1">C42+IF(AND(C42&gt;0,RANK(C42,($G$38:$G$41,$C$42:$F$42))=1),1,0)</f>
        <v>-1</v>
      </c>
      <c r="O42">
        <f ca="1">D42+IF(AND(D42&gt;0,RANK(D42,($G$38:$G$41,$C$42:$F$42))=1),1,0)</f>
        <v>-1</v>
      </c>
      <c r="P42">
        <f ca="1">E42+IF(AND(E42&gt;0,RANK(E42,($G$38:$G$41,$C$42:$F$42))=1),1,0)</f>
        <v>-1</v>
      </c>
      <c r="Q42">
        <f ca="1">F42+IF(AND(F42&gt;0,RANK(F42,($G$38:$G$41,$C$42:$F$42))=1),1,0)</f>
        <v>-1</v>
      </c>
      <c r="R42">
        <f ca="1">G42+IF(AND(G42&gt;0,RANK(G42,($C$46,$D$45,$E$44,$F$43,$G$42,$H$41,$I$40,$J$39,$K$38))=1),1,0)</f>
        <v>-1</v>
      </c>
      <c r="S42">
        <f ca="1">H42+IF(AND(H42&gt;0,RANK(H42,($H$42:$K$42,$G$43:$G$46))=1),1,0)</f>
        <v>0.2968749478779078</v>
      </c>
      <c r="T42">
        <f ca="1">I42+IF(AND(I42&gt;0,RANK(I42,($H$42:$K$42,$G$43:$G$46))=1),1,0)</f>
        <v>0.70182535931179735</v>
      </c>
      <c r="U42">
        <f ca="1">J42+IF(AND(J42&gt;0,RANK(J42,($H$42:$K$42,$G$43:$G$46))=1),1,0)</f>
        <v>9.2934179660844274E-2</v>
      </c>
      <c r="V42">
        <f ca="1">K42+IF(AND(K42&gt;0,RANK(K42,($H$42:$K$42,$G$43:$G$46))=1),1,0)</f>
        <v>0.27767103063904897</v>
      </c>
      <c r="X42">
        <f ca="1">IF(M42&lt;0,0,RANK(M42,$M$37:$V$46)+COUNTIF($M$37:$V41,M42))</f>
        <v>0</v>
      </c>
      <c r="Y42">
        <f ca="1">IF(N42&lt;0,0,RANK(N42,$M$37:$V$46)+COUNTIF($M$37:$V41,N42)+COUNTIF($M42,N42))</f>
        <v>0</v>
      </c>
      <c r="Z42">
        <f ca="1">IF(O42&lt;0,0,RANK(O42,$M$37:$V$46)+COUNTIF($M$37:$V41,O42)+COUNTIF($M42:N42,O42))</f>
        <v>0</v>
      </c>
      <c r="AA42">
        <f ca="1">IF(P42&lt;0,0,RANK(P42,$M$37:$V$46)+COUNTIF($M$37:$V41,P42)+COUNTIF($M42:O42,P42))</f>
        <v>0</v>
      </c>
      <c r="AB42">
        <f ca="1">IF(Q42&lt;0,0,RANK(Q42,$M$37:$V$46)+COUNTIF($M$37:$V41,Q42)+COUNTIF($M42:P42,Q42))</f>
        <v>0</v>
      </c>
      <c r="AC42">
        <f ca="1">IF(R42&lt;0,0,RANK(R42,$M$37:$V$46)+COUNTIF($M$37:$V41,R42)+COUNTIF($M42:Q42,R42))</f>
        <v>0</v>
      </c>
      <c r="AD42">
        <f ca="1">IF(S42&lt;0,0,RANK(S42,$M$37:$V$46)+COUNTIF($M$37:$V41,S42)+COUNTIF($M42:R42,S42))</f>
        <v>16</v>
      </c>
      <c r="AE42">
        <f ca="1">IF(T42&lt;0,0,RANK(T42,$M$37:$V$46)+COUNTIF($M$37:$V41,T42)+COUNTIF($M42:S42,T42))</f>
        <v>7</v>
      </c>
      <c r="AF42">
        <f ca="1">IF(U42&lt;0,0,RANK(U42,$M$37:$V$46)+COUNTIF($M$37:$V41,U42)+COUNTIF($M42:T42,U42))</f>
        <v>20</v>
      </c>
      <c r="AG42">
        <f ca="1">IF(V42&lt;0,0,RANK(V42,$M$37:$V$46)+COUNTIF($M$37:$V41,V42)+COUNTIF($M42:U42,V42))</f>
        <v>18</v>
      </c>
    </row>
    <row r="43" spans="1:33" x14ac:dyDescent="0.2">
      <c r="A43" s="4">
        <v>6</v>
      </c>
      <c r="B43">
        <f ca="1">IF(AND($G$12=1,$C$6&gt;0),RAND(),-1)</f>
        <v>-1</v>
      </c>
      <c r="C43">
        <f ca="1">IF($C$6&gt;0,RAND(),-1)</f>
        <v>-1</v>
      </c>
      <c r="D43">
        <f ca="1">IF($C$6&gt;0,RAND(),-1)</f>
        <v>-1</v>
      </c>
      <c r="E43">
        <f ca="1">IF($C$6&gt;0,RAND(),-1)</f>
        <v>-1</v>
      </c>
      <c r="F43">
        <f ca="1">IF($C$8&gt;0,RAND(),-1)</f>
        <v>-1</v>
      </c>
      <c r="G43">
        <f ca="1">IF($C$9&gt;0,RAND(),-1)</f>
        <v>0.73001449395979767</v>
      </c>
      <c r="H43">
        <f t="shared" ref="H43:K46" ca="1" si="7">IF($C$10&gt;0,RAND(),-1)</f>
        <v>-1</v>
      </c>
      <c r="I43">
        <f t="shared" ca="1" si="7"/>
        <v>-1</v>
      </c>
      <c r="J43">
        <f t="shared" ca="1" si="7"/>
        <v>-1</v>
      </c>
      <c r="K43">
        <f t="shared" ca="1" si="7"/>
        <v>-1</v>
      </c>
      <c r="M43">
        <f ca="1">B43+IF(AND(B43&gt;0,RANK(B43,($H$37:$K$37,$H$38:$J$38,$H$39:$I$39,$H$40,$B$43:$E$43,$B$44:$D$44,$B$45:$C$45,$B$46))=1),1,0)</f>
        <v>-1</v>
      </c>
      <c r="N43">
        <f ca="1">C43+IF(AND(C43&gt;0,RANK(C43,($H$37:$K$37,$H$38:$J$38,$H$39:$I$39,$H$40,$B$43:$E$43,$B$44:$D$44,$B$45:$C$45,$B$46))=1),1,0)</f>
        <v>-1</v>
      </c>
      <c r="O43">
        <f ca="1">D43+IF(AND(D43&gt;0,RANK(D43,($H$37:$K$37,$H$38:$J$38,$H$39:$I$39,$H$40,$B$43:$E$43,$B$44:$D$44,$B$45:$C$45,$B$46))=1),1,0)</f>
        <v>-1</v>
      </c>
      <c r="P43">
        <f ca="1">E43+IF(AND(E43&gt;0,RANK(E43,($H$37:$K$37,$H$38:$J$38,$H$39:$I$39,$H$40,$B$43:$E$43,$B$44:$D$44,$B$45:$C$45,$B$46))=1),1,0)</f>
        <v>-1</v>
      </c>
      <c r="Q43">
        <f ca="1">F43+IF(AND(F43&gt;0,RANK(F43,($C$46,$D$45,$E$44,$F$43,$G$42,$H$41,$I$40,$J$39,$K$38))=1),1,0)</f>
        <v>-1</v>
      </c>
      <c r="R43">
        <f ca="1">G43+IF(AND(G43&gt;0,RANK(G43,($H$42:$K$42,$G$43:$G$46))=1),1,0)</f>
        <v>0.73001449395979767</v>
      </c>
      <c r="S43">
        <f t="shared" ref="S43:V46" ca="1" si="8">H43+IF(AND(H43&gt;0,RANK(H43,$H$43:$K$46)=1),1,0)</f>
        <v>-1</v>
      </c>
      <c r="T43">
        <f t="shared" ca="1" si="8"/>
        <v>-1</v>
      </c>
      <c r="U43">
        <f t="shared" ca="1" si="8"/>
        <v>-1</v>
      </c>
      <c r="V43">
        <f t="shared" ca="1" si="8"/>
        <v>-1</v>
      </c>
      <c r="X43">
        <f ca="1">IF(M43&lt;0,0,RANK(M43,$M$37:$V$46)+COUNTIF($M$37:$V42,M43))</f>
        <v>0</v>
      </c>
      <c r="Y43">
        <f ca="1">IF(N43&lt;0,0,RANK(N43,$M$37:$V$46)+COUNTIF($M$37:$V42,N43)+COUNTIF($M43,N43))</f>
        <v>0</v>
      </c>
      <c r="Z43">
        <f ca="1">IF(O43&lt;0,0,RANK(O43,$M$37:$V$46)+COUNTIF($M$37:$V42,O43)+COUNTIF($M43:N43,O43))</f>
        <v>0</v>
      </c>
      <c r="AA43">
        <f ca="1">IF(P43&lt;0,0,RANK(P43,$M$37:$V$46)+COUNTIF($M$37:$V42,P43)+COUNTIF($M43:O43,P43))</f>
        <v>0</v>
      </c>
      <c r="AB43">
        <f ca="1">IF(Q43&lt;0,0,RANK(Q43,$M$37:$V$46)+COUNTIF($M$37:$V42,Q43)+COUNTIF($M43:P43,Q43))</f>
        <v>0</v>
      </c>
      <c r="AC43">
        <f ca="1">IF(R43&lt;0,0,RANK(R43,$M$37:$V$46)+COUNTIF($M$37:$V42,R43)+COUNTIF($M43:Q43,R43))</f>
        <v>6</v>
      </c>
      <c r="AD43">
        <f ca="1">IF(S43&lt;0,0,RANK(S43,$M$37:$V$46)+COUNTIF($M$37:$V42,S43)+COUNTIF($M43:R43,S43))</f>
        <v>0</v>
      </c>
      <c r="AE43">
        <f ca="1">IF(T43&lt;0,0,RANK(T43,$M$37:$V$46)+COUNTIF($M$37:$V42,T43)+COUNTIF($M43:S43,T43))</f>
        <v>0</v>
      </c>
      <c r="AF43">
        <f ca="1">IF(U43&lt;0,0,RANK(U43,$M$37:$V$46)+COUNTIF($M$37:$V42,U43)+COUNTIF($M43:T43,U43))</f>
        <v>0</v>
      </c>
      <c r="AG43">
        <f ca="1">IF(V43&lt;0,0,RANK(V43,$M$37:$V$46)+COUNTIF($M$37:$V42,V43)+COUNTIF($M43:U43,V43))</f>
        <v>0</v>
      </c>
    </row>
    <row r="44" spans="1:33" x14ac:dyDescent="0.2">
      <c r="A44" s="4">
        <v>7</v>
      </c>
      <c r="B44">
        <f ca="1">IF(AND($G$12=1,$C$6&gt;0),RAND(),-1)</f>
        <v>-1</v>
      </c>
      <c r="C44">
        <f ca="1">IF($C$6&gt;0,RAND(),-1)</f>
        <v>-1</v>
      </c>
      <c r="D44">
        <f ca="1">IF($C$6&gt;0,RAND(),-1)</f>
        <v>-1</v>
      </c>
      <c r="E44">
        <f ca="1">IF($C$8&gt;0,RAND(),-1)</f>
        <v>-1</v>
      </c>
      <c r="F44">
        <f ca="1">IF($C$11&gt;0,RAND(),-1)</f>
        <v>0.34105131453980431</v>
      </c>
      <c r="G44">
        <f ca="1">IF($C$9&gt;0,RAND(),-1)</f>
        <v>0.29792457800773597</v>
      </c>
      <c r="H44">
        <f t="shared" ca="1" si="7"/>
        <v>-1</v>
      </c>
      <c r="I44">
        <f t="shared" ca="1" si="7"/>
        <v>-1</v>
      </c>
      <c r="J44">
        <f t="shared" ca="1" si="7"/>
        <v>-1</v>
      </c>
      <c r="K44">
        <f t="shared" ca="1" si="7"/>
        <v>-1</v>
      </c>
      <c r="M44">
        <f ca="1">B44+IF(AND(B44&gt;0,RANK(B44,($H$37:$K$37,$H$38:$J$38,$H$39:$I$39,$H$40,$B$43:$E$43,$B$44:$D$44,$B$45:$C$45,$B$46))=1),1,0)</f>
        <v>-1</v>
      </c>
      <c r="N44">
        <f ca="1">C44+IF(AND(C44&gt;0,RANK(C44,($H$37:$K$37,$H$38:$J$38,$H$39:$I$39,$H$40,$B$43:$E$43,$B$44:$D$44,$B$45:$C$45,$B$46))=1),1,0)</f>
        <v>-1</v>
      </c>
      <c r="O44">
        <f ca="1">D44+IF(AND(D44&gt;0,RANK(D44,($H$37:$K$37,$H$38:$J$38,$H$39:$I$39,$H$40,$B$43:$E$43,$B$44:$D$44,$B$45:$C$45,$B$46))=1),1,0)</f>
        <v>-1</v>
      </c>
      <c r="P44">
        <f ca="1">E44+IF(AND(E44&gt;0,RANK(E44,($C$46,$D$45,$E$44,$F$43,$G$42,$H$41,$I$40,$J$39,$K$38))=1),1,0)</f>
        <v>-1</v>
      </c>
      <c r="Q44">
        <f ca="1">F44+IF(AND(F44&gt;0,RANK(F44,($D$46,$E$45:$E$46,$F$44:$F$46,$I$41,$J$40:$J$41,$K$39:$K$41))=1),1,0)</f>
        <v>0.34105131453980431</v>
      </c>
      <c r="R44">
        <f ca="1">G44+IF(AND(G44&gt;0,RANK(G44,($H$42:$K$42,$G$43:$G$46))=1),1,0)</f>
        <v>0.29792457800773597</v>
      </c>
      <c r="S44">
        <f t="shared" ca="1" si="8"/>
        <v>-1</v>
      </c>
      <c r="T44">
        <f t="shared" ca="1" si="8"/>
        <v>-1</v>
      </c>
      <c r="U44">
        <f t="shared" ca="1" si="8"/>
        <v>-1</v>
      </c>
      <c r="V44">
        <f t="shared" ca="1" si="8"/>
        <v>-1</v>
      </c>
      <c r="X44">
        <f ca="1">IF(M44&lt;0,0,RANK(M44,$M$37:$V$46)+COUNTIF($M$37:$V43,M44))</f>
        <v>0</v>
      </c>
      <c r="Y44">
        <f ca="1">IF(N44&lt;0,0,RANK(N44,$M$37:$V$46)+COUNTIF($M$37:$V43,N44)+COUNTIF($M44,N44))</f>
        <v>0</v>
      </c>
      <c r="Z44">
        <f ca="1">IF(O44&lt;0,0,RANK(O44,$M$37:$V$46)+COUNTIF($M$37:$V43,O44)+COUNTIF($M44:N44,O44))</f>
        <v>0</v>
      </c>
      <c r="AA44">
        <f ca="1">IF(P44&lt;0,0,RANK(P44,$M$37:$V$46)+COUNTIF($M$37:$V43,P44)+COUNTIF($M44:O44,P44))</f>
        <v>0</v>
      </c>
      <c r="AB44">
        <f ca="1">IF(Q44&lt;0,0,RANK(Q44,$M$37:$V$46)+COUNTIF($M$37:$V43,Q44)+COUNTIF($M44:P44,Q44))</f>
        <v>11</v>
      </c>
      <c r="AC44">
        <f ca="1">IF(R44&lt;0,0,RANK(R44,$M$37:$V$46)+COUNTIF($M$37:$V43,R44)+COUNTIF($M44:Q44,R44))</f>
        <v>15</v>
      </c>
      <c r="AD44">
        <f ca="1">IF(S44&lt;0,0,RANK(S44,$M$37:$V$46)+COUNTIF($M$37:$V43,S44)+COUNTIF($M44:R44,S44))</f>
        <v>0</v>
      </c>
      <c r="AE44">
        <f ca="1">IF(T44&lt;0,0,RANK(T44,$M$37:$V$46)+COUNTIF($M$37:$V43,T44)+COUNTIF($M44:S44,T44))</f>
        <v>0</v>
      </c>
      <c r="AF44">
        <f ca="1">IF(U44&lt;0,0,RANK(U44,$M$37:$V$46)+COUNTIF($M$37:$V43,U44)+COUNTIF($M44:T44,U44))</f>
        <v>0</v>
      </c>
      <c r="AG44">
        <f ca="1">IF(V44&lt;0,0,RANK(V44,$M$37:$V$46)+COUNTIF($M$37:$V43,V44)+COUNTIF($M44:U44,V44))</f>
        <v>0</v>
      </c>
    </row>
    <row r="45" spans="1:33" x14ac:dyDescent="0.2">
      <c r="A45" s="4">
        <v>8</v>
      </c>
      <c r="B45">
        <f ca="1">IF(AND($G$12=1,$C$6&gt;0),RAND(),-1)</f>
        <v>-1</v>
      </c>
      <c r="C45">
        <f ca="1">IF($C$6&gt;0,RAND(),-1)</f>
        <v>-1</v>
      </c>
      <c r="D45">
        <f ca="1">IF($C$8&gt;0,RAND(),-1)</f>
        <v>-1</v>
      </c>
      <c r="E45">
        <f ca="1">IF($C$11&gt;0,RAND(),-1)</f>
        <v>0.68825244444076583</v>
      </c>
      <c r="F45">
        <f ca="1">IF($C$11&gt;0,RAND(),-1)</f>
        <v>0.34004249737754233</v>
      </c>
      <c r="G45">
        <f ca="1">IF($C$9&gt;0,RAND(),-1)</f>
        <v>0.92926211531999869</v>
      </c>
      <c r="H45">
        <f t="shared" ca="1" si="7"/>
        <v>-1</v>
      </c>
      <c r="I45">
        <f t="shared" ca="1" si="7"/>
        <v>-1</v>
      </c>
      <c r="J45">
        <f t="shared" ca="1" si="7"/>
        <v>-1</v>
      </c>
      <c r="K45">
        <f t="shared" ca="1" si="7"/>
        <v>-1</v>
      </c>
      <c r="M45">
        <f ca="1">B45+IF(AND(B45&gt;0,RANK(B45,($H$37:$K$37,$H$38:$J$38,$H$39:$I$39,$H$40,$B$43:$E$43,$B$44:$D$44,$B$45:$C$45,$B$46))=1),1,0)</f>
        <v>-1</v>
      </c>
      <c r="N45">
        <f ca="1">C45+IF(AND(C45&gt;0,RANK(C45,($H$37:$K$37,$H$38:$J$38,$H$39:$I$39,$H$40,$B$43:$E$43,$B$44:$D$44,$B$45:$C$45,$B$46))=1),1,0)</f>
        <v>-1</v>
      </c>
      <c r="O45">
        <f ca="1">D45+IF(AND(D45&gt;0,RANK(D45,($C$46,$D$45,$E$44,$F$43,$G$42,$H$41,$I$40,$J$39,$K$38))=1),1,0)</f>
        <v>-1</v>
      </c>
      <c r="P45">
        <f ca="1">E45+IF(AND(E45&gt;0,RANK(E45,($D$46,$E$45:$E$46,$F$44:$F$46,$I$41,$J$40:$J$41,$K$39:$K$41))=1),1,0)</f>
        <v>0.68825244444076583</v>
      </c>
      <c r="Q45">
        <f ca="1">F45+IF(AND(F45&gt;0,RANK(F45,($D$46,$E$45:$E$46,$F$44:$F$46,$I$41,$J$40:$J$41,$K$39:$K$41))=1),1,0)</f>
        <v>0.34004249737754233</v>
      </c>
      <c r="R45">
        <f ca="1">G45+IF(AND(G45&gt;0,RANK(G45,($H$42:$K$42,$G$43:$G$46))=1),1,0)</f>
        <v>1.9292621153199987</v>
      </c>
      <c r="S45">
        <f t="shared" ca="1" si="8"/>
        <v>-1</v>
      </c>
      <c r="T45">
        <f t="shared" ca="1" si="8"/>
        <v>-1</v>
      </c>
      <c r="U45">
        <f t="shared" ca="1" si="8"/>
        <v>-1</v>
      </c>
      <c r="V45">
        <f t="shared" ca="1" si="8"/>
        <v>-1</v>
      </c>
      <c r="X45">
        <f ca="1">IF(M45&lt;0,0,RANK(M45,$M$37:$V$46)+COUNTIF($M$37:$V44,M45))</f>
        <v>0</v>
      </c>
      <c r="Y45">
        <f ca="1">IF(N45&lt;0,0,RANK(N45,$M$37:$V$46)+COUNTIF($M$37:$V44,N45)+COUNTIF($M45,N45))</f>
        <v>0</v>
      </c>
      <c r="Z45">
        <f ca="1">IF(O45&lt;0,0,RANK(O45,$M$37:$V$46)+COUNTIF($M$37:$V44,O45)+COUNTIF($M45:N45,O45))</f>
        <v>0</v>
      </c>
      <c r="AA45">
        <f ca="1">IF(P45&lt;0,0,RANK(P45,$M$37:$V$46)+COUNTIF($M$37:$V44,P45)+COUNTIF($M45:O45,P45))</f>
        <v>8</v>
      </c>
      <c r="AB45">
        <f ca="1">IF(Q45&lt;0,0,RANK(Q45,$M$37:$V$46)+COUNTIF($M$37:$V44,Q45)+COUNTIF($M45:P45,Q45))</f>
        <v>12</v>
      </c>
      <c r="AC45">
        <f ca="1">IF(R45&lt;0,0,RANK(R45,$M$37:$V$46)+COUNTIF($M$37:$V44,R45)+COUNTIF($M45:Q45,R45))</f>
        <v>2</v>
      </c>
      <c r="AD45">
        <f ca="1">IF(S45&lt;0,0,RANK(S45,$M$37:$V$46)+COUNTIF($M$37:$V44,S45)+COUNTIF($M45:R45,S45))</f>
        <v>0</v>
      </c>
      <c r="AE45">
        <f ca="1">IF(T45&lt;0,0,RANK(T45,$M$37:$V$46)+COUNTIF($M$37:$V44,T45)+COUNTIF($M45:S45,T45))</f>
        <v>0</v>
      </c>
      <c r="AF45">
        <f ca="1">IF(U45&lt;0,0,RANK(U45,$M$37:$V$46)+COUNTIF($M$37:$V44,U45)+COUNTIF($M45:T45,U45))</f>
        <v>0</v>
      </c>
      <c r="AG45">
        <f ca="1">IF(V45&lt;0,0,RANK(V45,$M$37:$V$46)+COUNTIF($M$37:$V44,V45)+COUNTIF($M45:U45,V45))</f>
        <v>0</v>
      </c>
    </row>
    <row r="46" spans="1:33" x14ac:dyDescent="0.2">
      <c r="A46" s="4">
        <v>9</v>
      </c>
      <c r="B46">
        <f ca="1">IF(AND($G$12=1,$C$6&gt;0),RAND(),-1)</f>
        <v>-1</v>
      </c>
      <c r="C46">
        <f ca="1">IF($C$8&gt;0,RAND(),-1)</f>
        <v>-1</v>
      </c>
      <c r="D46">
        <f ca="1">IF($C$11&gt;0,RAND(),-1)</f>
        <v>0.27892490930716718</v>
      </c>
      <c r="E46">
        <f ca="1">IF($C$11&gt;0,RAND(),-1)</f>
        <v>0.32450245629630736</v>
      </c>
      <c r="F46">
        <f ca="1">IF($C$11&gt;0,RAND(),-1)</f>
        <v>0.94828262354747717</v>
      </c>
      <c r="G46">
        <f ca="1">IF($C$9&gt;0,RAND(),-1)</f>
        <v>0.88908187029789498</v>
      </c>
      <c r="H46">
        <f t="shared" ca="1" si="7"/>
        <v>-1</v>
      </c>
      <c r="I46">
        <f t="shared" ca="1" si="7"/>
        <v>-1</v>
      </c>
      <c r="J46">
        <f t="shared" ca="1" si="7"/>
        <v>-1</v>
      </c>
      <c r="K46">
        <f t="shared" ca="1" si="7"/>
        <v>-1</v>
      </c>
      <c r="M46">
        <f ca="1">B46+IF(AND(B46&gt;0,RANK(B46,($H$37:$K$37,$H$38:$J$38,$H$39:$I$39,$H$40,$B$43:$E$43,$B$44:$D$44,$B$45:$C$45,$B$46))=1),1,0)</f>
        <v>-1</v>
      </c>
      <c r="N46">
        <f ca="1">C46+IF(AND(C46&gt;0,RANK(C46,($C$46,$D$45,$E$44,$F$43,$G$42,$H$41,$I$40,$J$39,$K$38))=1),1,0)</f>
        <v>-1</v>
      </c>
      <c r="O46">
        <f ca="1">D46+IF(AND(D46&gt;0,RANK(D46,($D$46,$E$45:$E$46,$F$44:$F$46,$I$41,$J$40:$J$41,$K$39:$K$41))=1),1,0)</f>
        <v>0.27892490930716718</v>
      </c>
      <c r="P46">
        <f ca="1">E46+IF(AND(E46&gt;0,RANK(E46,($D$46,$E$45:$E$46,$F$44:$F$46,$I$41,$J$40:$J$41,$K$39:$K$41))=1),1,0)</f>
        <v>0.32450245629630736</v>
      </c>
      <c r="Q46">
        <f ca="1">F46+IF(AND(F46&gt;0,RANK(F46,($D$46,$E$45:$E$46,$F$44:$F$46,$I$41,$J$40:$J$41,$K$39:$K$41))=1),1,0)</f>
        <v>1.9482826235474771</v>
      </c>
      <c r="R46">
        <f ca="1">G46+IF(AND(G46&gt;0,RANK(G46,($H$42:$K$42,$G$43:$G$46))=1),1,0)</f>
        <v>0.88908187029789498</v>
      </c>
      <c r="S46">
        <f t="shared" ca="1" si="8"/>
        <v>-1</v>
      </c>
      <c r="T46">
        <f t="shared" ca="1" si="8"/>
        <v>-1</v>
      </c>
      <c r="U46">
        <f t="shared" ca="1" si="8"/>
        <v>-1</v>
      </c>
      <c r="V46">
        <f t="shared" ca="1" si="8"/>
        <v>-1</v>
      </c>
      <c r="X46">
        <f ca="1">IF(M46&lt;0,0,RANK(M46,$M$37:$V$46)+COUNTIF($M$37:$V45,M46))</f>
        <v>0</v>
      </c>
      <c r="Y46">
        <f ca="1">IF(N46&lt;0,0,RANK(N46,$M$37:$V$46)+COUNTIF($M$37:$V45,N46)+COUNTIF($M46,N46))</f>
        <v>0</v>
      </c>
      <c r="Z46">
        <f ca="1">IF(O46&lt;0,0,RANK(O46,$M$37:$V$46)+COUNTIF($M$37:$V45,O46)+COUNTIF($M46:N46,O46))</f>
        <v>17</v>
      </c>
      <c r="AA46">
        <f ca="1">IF(P46&lt;0,0,RANK(P46,$M$37:$V$46)+COUNTIF($M$37:$V45,P46)+COUNTIF($M46:O46,P46))</f>
        <v>13</v>
      </c>
      <c r="AB46">
        <f ca="1">IF(Q46&lt;0,0,RANK(Q46,$M$37:$V$46)+COUNTIF($M$37:$V45,Q46)+COUNTIF($M46:P46,Q46))</f>
        <v>1</v>
      </c>
      <c r="AC46">
        <f ca="1">IF(R46&lt;0,0,RANK(R46,$M$37:$V$46)+COUNTIF($M$37:$V45,R46)+COUNTIF($M46:Q46,R46))</f>
        <v>5</v>
      </c>
      <c r="AD46">
        <f ca="1">IF(S46&lt;0,0,RANK(S46,$M$37:$V$46)+COUNTIF($M$37:$V45,S46)+COUNTIF($M46:R46,S46))</f>
        <v>0</v>
      </c>
      <c r="AE46">
        <f ca="1">IF(T46&lt;0,0,RANK(T46,$M$37:$V$46)+COUNTIF($M$37:$V45,T46)+COUNTIF($M46:S46,T46))</f>
        <v>0</v>
      </c>
      <c r="AF46">
        <f ca="1">IF(U46&lt;0,0,RANK(U46,$M$37:$V$46)+COUNTIF($M$37:$V45,U46)+COUNTIF($M46:T46,U46))</f>
        <v>0</v>
      </c>
      <c r="AG46">
        <f ca="1">IF(V46&lt;0,0,RANK(V46,$M$37:$V$46)+COUNTIF($M$37:$V45,V46)+COUNTIF($M46:U46,V46))</f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</vt:lpstr>
      <vt:lpstr>出力</vt:lpstr>
      <vt:lpstr>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2022-07-16T19:59:27Z</dcterms:created>
  <dcterms:modified xsi:type="dcterms:W3CDTF">2022-07-16T23:52:57Z</dcterms:modified>
</cp:coreProperties>
</file>